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NĂM 2023\MỤC CHUYỂN ĐỔI SỐ TRÌNH BAN HÀNH SAU CUỘC HỌP BTV\"/>
    </mc:Choice>
  </mc:AlternateContent>
  <bookViews>
    <workbookView xWindow="0" yWindow="0" windowWidth="28800" windowHeight="12330"/>
  </bookViews>
  <sheets>
    <sheet name="2022-2025 đs (2)"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 r="E70" i="7" l="1"/>
  <c r="E69" i="7"/>
  <c r="J68" i="7"/>
  <c r="I68" i="7"/>
  <c r="H68" i="7"/>
  <c r="G68" i="7"/>
  <c r="F68" i="7"/>
  <c r="E63" i="7"/>
  <c r="E59" i="7"/>
  <c r="I58" i="7"/>
  <c r="I57" i="7" s="1"/>
  <c r="H57" i="7"/>
  <c r="G57" i="7"/>
  <c r="F57" i="7"/>
  <c r="G36" i="7"/>
  <c r="I56" i="7"/>
  <c r="I30" i="7"/>
  <c r="I28" i="7"/>
  <c r="H47" i="7"/>
  <c r="H21" i="7" s="1"/>
  <c r="E25" i="7"/>
  <c r="E24" i="7"/>
  <c r="E26" i="7"/>
  <c r="G29" i="7"/>
  <c r="E20" i="7"/>
  <c r="E19" i="7"/>
  <c r="E17" i="7"/>
  <c r="E15" i="7"/>
  <c r="E14" i="7"/>
  <c r="E12" i="7"/>
  <c r="H9" i="7"/>
  <c r="H5" i="7" s="1"/>
  <c r="E8" i="7"/>
  <c r="I5" i="7"/>
  <c r="G5" i="7"/>
  <c r="F5" i="7"/>
  <c r="G21" i="7" l="1"/>
  <c r="G73" i="7" s="1"/>
  <c r="E21" i="7"/>
  <c r="E68" i="7"/>
  <c r="I21" i="7"/>
  <c r="I73" i="7" s="1"/>
  <c r="E5" i="7"/>
  <c r="F73" i="7"/>
  <c r="E57" i="7"/>
  <c r="H73" i="7"/>
  <c r="E73" i="7" l="1"/>
</calcChain>
</file>

<file path=xl/sharedStrings.xml><?xml version="1.0" encoding="utf-8"?>
<sst xmlns="http://schemas.openxmlformats.org/spreadsheetml/2006/main" count="247" uniqueCount="181">
  <si>
    <t>Đơn vị chủ trì</t>
  </si>
  <si>
    <t>I</t>
  </si>
  <si>
    <t>Sở Thông tin và Truyền thông</t>
  </si>
  <si>
    <t>Văn phòng UBND tỉnh</t>
  </si>
  <si>
    <t>Ban Dân tộc tỉnh</t>
  </si>
  <si>
    <t>II</t>
  </si>
  <si>
    <t>III</t>
  </si>
  <si>
    <t>Sở Khoa học và Công nghệ</t>
  </si>
  <si>
    <t>IV</t>
  </si>
  <si>
    <t>Sở Nội vụ</t>
  </si>
  <si>
    <t>V</t>
  </si>
  <si>
    <t>Sở Tài chính</t>
  </si>
  <si>
    <t>Sở Công thương</t>
  </si>
  <si>
    <t>Sở Nông nghiệp và PTNT</t>
  </si>
  <si>
    <t>Sở Xây dựng</t>
  </si>
  <si>
    <t>Sở Y tế</t>
  </si>
  <si>
    <t>Xây dựng Nền tảng bản đồ số (GIS) tỉnh Bắc Kạn</t>
  </si>
  <si>
    <t>Xây dựng hệ thống kiểm soát nhận dạng phương tiện và triển khai hệ thống giám sát hành trình thông minh</t>
  </si>
  <si>
    <t>Sở LĐTBXH</t>
  </si>
  <si>
    <t>Hình thức triển khai</t>
  </si>
  <si>
    <t>Đầu tư</t>
  </si>
  <si>
    <t>Thuê</t>
  </si>
  <si>
    <t>Hoạt động của Ban chỉ đạo chuyển đổi số tỉnh</t>
  </si>
  <si>
    <t>Đào tạo, tuyên truyền nâng cao nhận thức phổ cập kỹ năng và phát triển nguồn nhân lực chuyển đổi số theo Đề án đào tạo nguồn nhân lực (Đề án 146)</t>
  </si>
  <si>
    <t>Phần mềm hệ thống thông tin tài chính chi trả các chính sách đảm bảo an sinh xã hội tỉnh Bắc Kạn</t>
  </si>
  <si>
    <t>Xây dựng hệ thống truy xuất nguồn gốc sản phẩm hàng hoá trên địa bàn tỉnh Bắc Kạn</t>
  </si>
  <si>
    <t>Sở VHTTDL</t>
  </si>
  <si>
    <t>Sở GDĐT</t>
  </si>
  <si>
    <t>Sở GTVT</t>
  </si>
  <si>
    <t>Sở KH&amp;CN</t>
  </si>
  <si>
    <t>Đầu tư xây dựng nền tảng tòa soạn số tại Báo Bắc Kạn</t>
  </si>
  <si>
    <t>UBND cấp huyện</t>
  </si>
  <si>
    <t>Sở TNMT</t>
  </si>
  <si>
    <t>Báo Bắc Kạn</t>
  </si>
  <si>
    <t>Tổng cộng</t>
  </si>
  <si>
    <t>Triển khai bệnh án điện tử tại Trung tâm Y tế các huyện Chợ Đồn, Ba Bể, Chợ Mới</t>
  </si>
  <si>
    <t>Triển khai nền tảng trợ lý ảo phục vụ người dân, doanh nghiệp</t>
  </si>
  <si>
    <t xml:space="preserve">Triển khai nền tảng trợ lý ảo phục vụ công chức viên chức </t>
  </si>
  <si>
    <t>STT</t>
  </si>
  <si>
    <t>TÊN NHIỆM VỤ, DỰ ÁN</t>
  </si>
  <si>
    <t>Triển khai bệnh án điện tử tại Bệnh viện đa khoa tỉnh Bắc Kạn</t>
  </si>
  <si>
    <t>19</t>
  </si>
  <si>
    <t>20</t>
  </si>
  <si>
    <t>21</t>
  </si>
  <si>
    <t>25</t>
  </si>
  <si>
    <t>26</t>
  </si>
  <si>
    <t>27</t>
  </si>
  <si>
    <t>30</t>
  </si>
  <si>
    <t>31</t>
  </si>
  <si>
    <t>32</t>
  </si>
  <si>
    <t>34</t>
  </si>
  <si>
    <t>35</t>
  </si>
  <si>
    <t>36</t>
  </si>
  <si>
    <t>43</t>
  </si>
  <si>
    <t>44</t>
  </si>
  <si>
    <t>45</t>
  </si>
  <si>
    <t>48</t>
  </si>
  <si>
    <t>49</t>
  </si>
  <si>
    <t>50</t>
  </si>
  <si>
    <t>51</t>
  </si>
  <si>
    <t>52</t>
  </si>
  <si>
    <t>53</t>
  </si>
  <si>
    <t>54</t>
  </si>
  <si>
    <t>55</t>
  </si>
  <si>
    <t>56</t>
  </si>
  <si>
    <t>58</t>
  </si>
  <si>
    <t>Xây dựng cơ sở dữ liệu về xử phạt vi phạm hành chính</t>
  </si>
  <si>
    <t>Sở Tư pháp</t>
  </si>
  <si>
    <t>Sở KH&amp;ĐT</t>
  </si>
  <si>
    <t>Hỗ trợ công nghệ cho doanh nghiệp nhỏ và vừa phục vụ chuyển đổi số</t>
  </si>
  <si>
    <t>Xây dựng Kho dữ liệu dùng chung tỉnh Bắc Kạn.</t>
  </si>
  <si>
    <t>Đầu tư thiết bị Hội nghị truyền hình trực tuyến tại Hội trường tỉnh</t>
  </si>
  <si>
    <t>Tổng kinh phí giai đoạn 2022-2025</t>
  </si>
  <si>
    <t>Xây dựng cơ sở dữ liệu quản lý hệ thống công trình thuỷ lợi tỉnh Bắc Kạn</t>
  </si>
  <si>
    <t>Hỗ trợ doanh nghiệp, hợp tác xã trong chuyển đổi số</t>
  </si>
  <si>
    <t>Tổ chức các hoạt động hưởng ứng ngày chuyển đổi số quốc gia và lễ phát động ngày chuyển đổi số tỉnh Bắc Kạn</t>
  </si>
  <si>
    <t>Mua máy tính phục vụ chuyển đổi số Sở Tài nguyên và Môi trường</t>
  </si>
  <si>
    <t>Ghi chú</t>
  </si>
  <si>
    <t>Đề xuất theo nhiệm vụ phát sinh</t>
  </si>
  <si>
    <t>Triển khai hệ thống Trung tâm điều hành thông minh, Hệ thống thông tin báo cáo và Hệ thống tiếp nhận và phân tích ý kiến người dân tỉnh Bắc Kạn</t>
  </si>
  <si>
    <t>1</t>
  </si>
  <si>
    <t>2</t>
  </si>
  <si>
    <t>3</t>
  </si>
  <si>
    <t>4</t>
  </si>
  <si>
    <t>5</t>
  </si>
  <si>
    <t>8</t>
  </si>
  <si>
    <t>9</t>
  </si>
  <si>
    <t>10</t>
  </si>
  <si>
    <t>11</t>
  </si>
  <si>
    <t>12</t>
  </si>
  <si>
    <t>13</t>
  </si>
  <si>
    <t>14</t>
  </si>
  <si>
    <t>15</t>
  </si>
  <si>
    <t>16</t>
  </si>
  <si>
    <t>18</t>
  </si>
  <si>
    <t>22</t>
  </si>
  <si>
    <t>23</t>
  </si>
  <si>
    <t>24</t>
  </si>
  <si>
    <t>CHUYỂN ĐỔI NHẬN THỨC, NÂNG CAO CHẤT LƯỢNG NGUỒN NHÂN LỰC</t>
  </si>
  <si>
    <t>CÁC NHIỆM VỤ KHÁC TRIỂN KHAI THEO YÊU CẦU CỦA BỘ, NGÀNH TRUNG ƯƠNG; UBND TỈNH</t>
  </si>
  <si>
    <t>Xây dựng hệ thống quản lý ngân sách cơ quan hành chính, đơn vị sự nghiệp 3 cấp tỉnh Bắc Kạn, hạng mục: Xây dựng hệ thống thông tin tiền lương các cơ quan, đơn vị dự toán ngân sách trên địa bàn tỉnh</t>
  </si>
  <si>
    <t>Đánh giá mức độ chuyển đổi số doanh nghiệp và hỗ trợ thúc đẩy doanh nghiệp chuyển đổi số trên địa bàn tỉnh Bắc Kạn</t>
  </si>
  <si>
    <t>Thuê dịch vụ công nghệ thông tin đối với hệ thống điều khiển Hội nghị truyền hình trực tuyến tại điểm cầu cấp tỉnh thuộc dự án Nâng cấp, mở rộng hệ thống Hội nghị truyền hình trực tuyến đang sử dụng hiện nay đến cấp xã</t>
  </si>
  <si>
    <t xml:space="preserve">Xây dựng cơ sở dữ liệu ngành Thông tin và truyền thông </t>
  </si>
  <si>
    <t>Xây dựng cơ sở dữ liệu số tại Báo Bắc Kạn</t>
  </si>
  <si>
    <t>Triển khai Thư viện số tại Thư viện tỉnh Bắc Kạn</t>
  </si>
  <si>
    <t>Hệ thống Quản lý, giám sát quy hoạch, xây dựng và phát triển đô thị tỉnh Bắc Kạn</t>
  </si>
  <si>
    <t>Ngân sách Trung ương</t>
  </si>
  <si>
    <t>Triển khai bệnh án điện tử tại Trung tâm Y tế huyện Bạch Thông</t>
  </si>
  <si>
    <t>Triển khai hệ thống tư vấn khám, chữa bệnh từ xa và kết nối vạn vật trong y tế theo Quyết định số 2628/QĐ-BYT ngày 22/6/2020 của Bộ Y tế về phê duyệt Đề án khám, chữa bệnh từ xa giai đoạn 2020-2025</t>
  </si>
  <si>
    <t>57</t>
  </si>
  <si>
    <t>59</t>
  </si>
  <si>
    <t>60</t>
  </si>
  <si>
    <t>Đơn vị tính: Triệu đồng</t>
  </si>
  <si>
    <t xml:space="preserve">Kinh phí thực hiện </t>
  </si>
  <si>
    <t>Duy trì hoạt động diễn tập thực chiến an toàn thông tin mạng cấp tỉnh hàng năm</t>
  </si>
  <si>
    <t>Triển khai mạng diện rộng (WAN) trên nền tảng mạng truyền số liệu chuyên dùng của tỉnh</t>
  </si>
  <si>
    <t>Đầu tư thiết bị MCU vật lý điều khiển Hệ thống Hội nghị truyền hình trực tuyến của tỉnh</t>
  </si>
  <si>
    <t>Thay thế MCU ảo thuộc dự án Nâng cấp mở rộng hệ thống Hội nghị truyền hình trực tuyến đang sử dụng hiện nay đến cấp xã</t>
  </si>
  <si>
    <t xml:space="preserve">Giám sát an toàn thông tin các Website của tỉnh </t>
  </si>
  <si>
    <t>Kiểm tra, đánh giá an toàn thông tin các Hệ thống thông tin trên địa bàn tỉnh</t>
  </si>
  <si>
    <t>Xây dựng Cơ sở dữ liệu đất đai huyện Bạch Thông và huyện Chợ Mới, tỉnh Bắc Kạn</t>
  </si>
  <si>
    <t>Cập nhật dữ liệu, chỉnh lý giấy chứng nhận quyền sử dụng đất cho người dân do thay đổi thông tin về giấy chứng minh nhân dân trên địa bàn tỉnh</t>
  </si>
  <si>
    <t>Số hóa tài liệu lưu trữ  tại Trung tâm Lưu trữ lịch sử tỉnh Bắc Kạn</t>
  </si>
  <si>
    <t>Thuê dịch vụ phần mềm quản lý hồ sơ sức khỏe toàn dân trên địa bàn tỉnh Bắc Kạn</t>
  </si>
  <si>
    <t xml:space="preserve">Xây dựng cơ sở dữ liệu ngành Y tế </t>
  </si>
  <si>
    <t xml:space="preserve">Xây dựng cơ sở dữ liệu phục vụ phát triển du lịch </t>
  </si>
  <si>
    <t>Số hóa các di tích đã được xếp hạng</t>
  </si>
  <si>
    <t>Cổng thông tin du lịch thông minh tỉnh Bắc Kạn</t>
  </si>
  <si>
    <t>Đẩy mạnh ứng dụng công nghệ thông tin và chuyển đổi số trong hoạt động xúc tiến thương mại</t>
  </si>
  <si>
    <t>Theo Kế hoạch số 99/KH-UBND ngày 28/02/2022 của UBND tỉnh Bắc Kạn</t>
  </si>
  <si>
    <t>Hệ thống Quản lý chất lượng giáo dục tỉnh Bắc Kạn</t>
  </si>
  <si>
    <t>Bao gồm thuê phần mềm nền tảng phục vụ hoạt động ứng dụng CNTT quản lý, phân tích dữ liệu giám sát, vệ tinh; đồng bộ CSDL quy hoạch lên cổng TTĐT và phần mềm một cửa của tỉnh</t>
  </si>
  <si>
    <t>An toàn thông tin lớp 2 theo Chỉ thị số 14/CT-TTg ngày 07/6/2019 của Thủ tướng Chính phủ</t>
  </si>
  <si>
    <t>An toàn thông tin lớp 3 theo Chỉ thị số 14/CT-TTg ngày 07/6/2019 của Thủ tướng Chính phủ</t>
  </si>
  <si>
    <t>Các hoạt động của Ban Chỉ đạo: Họp Ban Chỉ đạo định kỳ 1 lần/quý; kiểm tra hoạt động CĐS tại các đơn vị, địa phương; học tập kinh nghiệm CĐS tại các tỉnh, thành phố khác</t>
  </si>
  <si>
    <t>Kế hoạch thuê dịch vụ công nghệ thông tin “Ứng dụng công nghệ thông tin phục vụ du lịch thông minh tỉnh Bắc Kạn”</t>
  </si>
  <si>
    <t>17</t>
  </si>
  <si>
    <t>PHỤC VỤ NGƯỜI DÂN VÀ DOANH NGHIỆP</t>
  </si>
  <si>
    <t>Phần mềm xây dựng dự toán, quyết toán ngân sách địa phương</t>
  </si>
  <si>
    <t>PHỤC VỤ CẢI CÁCH HÀNH CHÍNH, NÂNG CAO HIỆU QUẢ QUẢN LÝ NHÀ NƯỚC</t>
  </si>
  <si>
    <t>PHÁT TRIỂN HẠ TẦNG DÙNG CHUNG</t>
  </si>
  <si>
    <t>6</t>
  </si>
  <si>
    <t>7</t>
  </si>
  <si>
    <t>28</t>
  </si>
  <si>
    <t>29</t>
  </si>
  <si>
    <t>Xây dựng Hệ thống thông tin dữ liệu về công tác dân tộc tỉnh Bắc Kạn</t>
  </si>
  <si>
    <t>Cập nhật dữ liệu vào Hệ thông đang sử dụng: Gồm 13 đồ án quy hoạch chung cấp huyện (3 QH)  và cấp xã (10 QH), 13 đồ án quy hoạch chi tiết. Các đồ án này mới phê duyệt năm 2022 chưa được số hóa và cập nhật</t>
  </si>
  <si>
    <t>II.1</t>
  </si>
  <si>
    <t>II.2</t>
  </si>
  <si>
    <t>Sở TT&amp;TT</t>
  </si>
  <si>
    <t>Cơ sở dữ liệu dùng chung</t>
  </si>
  <si>
    <t>Cơ sở dữ liệu chuyên ngành</t>
  </si>
  <si>
    <t xml:space="preserve">Các nhiệm vụ khác  </t>
  </si>
  <si>
    <t>II.3</t>
  </si>
  <si>
    <t>33</t>
  </si>
  <si>
    <t>37</t>
  </si>
  <si>
    <t>38</t>
  </si>
  <si>
    <t>39</t>
  </si>
  <si>
    <t>40</t>
  </si>
  <si>
    <t>41</t>
  </si>
  <si>
    <t>42</t>
  </si>
  <si>
    <t>46</t>
  </si>
  <si>
    <t>47</t>
  </si>
  <si>
    <t>Theo Quyết định số 06/QĐ-TTg ngày 06/01/2022 của Chính phủ</t>
  </si>
  <si>
    <t xml:space="preserve"> Hợp nhất Cổng dịch vụ công với Hệ thống thông tin một cửa điện tử của tỉnh để tạo lập Hệ thống thông tin giải quyết thủ tục hành chính</t>
  </si>
  <si>
    <t>Thuê phần mềm Quản lý văn bản và điều hành tỉnh Bắc Kạn</t>
  </si>
  <si>
    <t>Triển khai trung tâm giám sát, điều hành an toàn, an ninh mạng (SOC)</t>
  </si>
  <si>
    <t>Thuê hệ thống Wifi công cộng trên địa bàn tỉnh</t>
  </si>
  <si>
    <t>Nâng cấp Trung tâm dữ liệu của tỉnh; triển khai trung tâm dự phòng, sao lưu dữ liệu của tỉnh.</t>
  </si>
  <si>
    <t>Cơ sở dữ liệu về thông tin phần mềm quản lý cán bộ, công chức, viên chức và hợp đồng lao động theo Nghị định số 68/2000/NĐ-CP ngày 17/11/2000 của Chính phủ.</t>
  </si>
  <si>
    <t xml:space="preserve">Thuê nền tảng dùng chung ngành Nội vụ </t>
  </si>
  <si>
    <t>Xây dựng hệ thống quản lý, đánh giá chỉ số Chuyển đổi số (PDTI) tỉnh Bắc Kạn</t>
  </si>
  <si>
    <t>Xây dựng dữ liệu ngành Giáo dục và Đào tạo (thuộc nhiệm vụ triển khai nền tảng hệ sinh thái giáo dục thông minh)</t>
  </si>
  <si>
    <t>Xây dựng cơ sở dữ liệu ngành Lao động Thương binh Xã hội (giai đoạn 1)</t>
  </si>
  <si>
    <t>Cơ sở dữ liệu công bố thông tin quy hoạch đồng bộ với cổng thông tin điện tử của Sở Xây dựng (hoàn thiện, cập nhật)</t>
  </si>
  <si>
    <t>Xây dựng cơ sở dữ liệu quản lý khoa học và công nghệ tỉnh Bắc Kạn</t>
  </si>
  <si>
    <t>Xây dựng cơ sở dữ liệu ngành Công Thương</t>
  </si>
  <si>
    <t>Xây dựng và triển khai hệ thống Quản lý Giáo dục nghề nghiệp - Đào tạo nghề tỉnh Bắc Kạn</t>
  </si>
  <si>
    <t>Mua máy tính và máy scan cho Bộ phận "Một cửa" cấp xã</t>
  </si>
  <si>
    <r>
      <t xml:space="preserve">
DANH MỤC NHIỆM VỤ, DỰ ÁN CHUYỂN ĐỔI SỐ GIAI ĐOẠN 2022 - 2025
</t>
    </r>
    <r>
      <rPr>
        <i/>
        <sz val="13"/>
        <rFont val="Times New Roman"/>
        <family val="1"/>
      </rPr>
      <t>(Kèm theo Kế hoạch số         /KH-UBND ngày        /4/2023 của Ủy ban nhân dân tỉnh Bắc Kạn)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</si>
</sst>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name val="Calibri"/>
      <family val="2"/>
      <scheme val="minor"/>
    </font>
    <font>
      <sz val="13"/>
      <name val="Times New Roman"/>
      <family val="1"/>
    </font>
    <font>
      <b/>
      <sz val="13"/>
      <name val="Times New Roman"/>
      <family val="1"/>
    </font>
    <font>
      <i/>
      <sz val="13"/>
      <name val="Times New Roman"/>
      <family val="1"/>
    </font>
    <font>
      <sz val="11"/>
      <name val="Times New Roman"/>
      <family val="1"/>
    </font>
    <font>
      <sz val="12"/>
      <name val="Times New Roman"/>
      <family val="1"/>
    </font>
  </fonts>
  <fills count="7">
    <fill>
      <patternFill patternType="none"/>
    </fill>
    <fill>
      <patternFill patternType="gray125"/>
    </fill>
    <fill>
      <patternFill patternType="solid">
        <fgColor rgb="FFBDD6EE"/>
        <bgColor indexed="64"/>
      </patternFill>
    </fill>
    <fill>
      <patternFill patternType="solid">
        <fgColor rgb="FFFCE4D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3" fontId="2"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2" fillId="0" borderId="0" xfId="0" applyNumberFormat="1" applyFont="1" applyFill="1"/>
    <xf numFmtId="0" fontId="2" fillId="0" borderId="0" xfId="0" applyFont="1"/>
    <xf numFmtId="0" fontId="4" fillId="0" borderId="0" xfId="0" applyFont="1" applyBorder="1" applyAlignment="1">
      <alignment horizontal="center" vertical="center" wrapText="1"/>
    </xf>
    <xf numFmtId="3" fontId="2" fillId="0" borderId="0" xfId="0" applyNumberFormat="1" applyFont="1" applyFill="1" applyBorder="1" applyAlignment="1">
      <alignment wrapText="1"/>
    </xf>
    <xf numFmtId="3" fontId="2" fillId="0" borderId="0" xfId="0" applyNumberFormat="1" applyFont="1" applyFill="1" applyAlignment="1">
      <alignment wrapText="1"/>
    </xf>
    <xf numFmtId="49" fontId="3" fillId="5" borderId="1" xfId="0" applyNumberFormat="1" applyFont="1" applyFill="1" applyBorder="1" applyAlignment="1">
      <alignment horizontal="center" vertical="center"/>
    </xf>
    <xf numFmtId="0" fontId="3" fillId="3" borderId="1" xfId="0" applyFont="1" applyFill="1" applyBorder="1" applyAlignment="1">
      <alignment vertical="center" wrapText="1"/>
    </xf>
    <xf numFmtId="0" fontId="2" fillId="0" borderId="0"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horizontal="justify" vertical="center" wrapText="1"/>
    </xf>
    <xf numFmtId="3" fontId="3" fillId="0" borderId="0" xfId="0" applyNumberFormat="1" applyFont="1" applyFill="1"/>
    <xf numFmtId="0" fontId="3" fillId="0" borderId="0" xfId="0" applyFont="1"/>
    <xf numFmtId="49" fontId="3" fillId="5"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3" fontId="2"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Fill="1" applyBorder="1" applyAlignment="1">
      <alignment horizontal="center" vertical="center"/>
    </xf>
    <xf numFmtId="3" fontId="2" fillId="0" borderId="0" xfId="0" applyNumberFormat="1" applyFont="1"/>
    <xf numFmtId="49" fontId="2" fillId="0" borderId="0" xfId="0" applyNumberFormat="1" applyFont="1" applyAlignment="1">
      <alignment horizontal="center"/>
    </xf>
    <xf numFmtId="0" fontId="2" fillId="0" borderId="0" xfId="0" applyFont="1" applyAlignment="1">
      <alignment horizontal="center" vertical="center"/>
    </xf>
    <xf numFmtId="3" fontId="2" fillId="0" borderId="0" xfId="0" applyNumberFormat="1" applyFont="1" applyFill="1" applyBorder="1" applyAlignment="1">
      <alignment horizontal="center"/>
    </xf>
    <xf numFmtId="3" fontId="2" fillId="0" borderId="0" xfId="0" applyNumberFormat="1" applyFont="1" applyAlignment="1">
      <alignment horizontal="center"/>
    </xf>
    <xf numFmtId="3" fontId="3" fillId="0" borderId="1" xfId="0" applyNumberFormat="1" applyFont="1" applyBorder="1" applyAlignment="1">
      <alignment horizontal="center" vertical="center" wrapText="1"/>
    </xf>
    <xf numFmtId="0" fontId="2" fillId="0" borderId="0" xfId="0" applyFont="1" applyFill="1"/>
    <xf numFmtId="0" fontId="5" fillId="0" borderId="1" xfId="0" applyFont="1" applyFill="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5" borderId="1" xfId="0" applyFont="1" applyFill="1" applyBorder="1" applyAlignment="1">
      <alignment vertical="center" wrapText="1"/>
    </xf>
    <xf numFmtId="3" fontId="3" fillId="5" borderId="1" xfId="0" applyNumberFormat="1" applyFont="1" applyFill="1" applyBorder="1" applyAlignment="1">
      <alignment vertical="center" wrapText="1"/>
    </xf>
    <xf numFmtId="0" fontId="3"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3" fillId="5"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4" xfId="0" applyFont="1" applyFill="1" applyBorder="1" applyAlignment="1">
      <alignment vertical="center" wrapText="1"/>
    </xf>
    <xf numFmtId="3"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horizontal="center" vertical="center"/>
    </xf>
    <xf numFmtId="0" fontId="2" fillId="6" borderId="1" xfId="0" applyFont="1" applyFill="1" applyBorder="1" applyAlignment="1">
      <alignment vertical="center" wrapText="1"/>
    </xf>
    <xf numFmtId="0" fontId="3" fillId="0" borderId="1"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4" fillId="0" borderId="2" xfId="0" applyFont="1" applyBorder="1" applyAlignment="1">
      <alignment horizontal="left" vertical="center" wrapText="1"/>
    </xf>
    <xf numFmtId="0" fontId="3"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3" fillId="5"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0"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zoomScale="85" zoomScaleNormal="85" workbookViewId="0">
      <pane ySplit="4" topLeftCell="A5" activePane="bottomLeft" state="frozen"/>
      <selection pane="bottomLeft" sqref="A1:J1"/>
    </sheetView>
  </sheetViews>
  <sheetFormatPr defaultColWidth="9.140625" defaultRowHeight="16.5" x14ac:dyDescent="0.25"/>
  <cols>
    <col min="1" max="1" width="10.28515625" style="29" customWidth="1"/>
    <col min="2" max="2" width="51.85546875" style="4" customWidth="1"/>
    <col min="3" max="3" width="8.5703125" style="30" customWidth="1"/>
    <col min="4" max="4" width="12" style="10" customWidth="1"/>
    <col min="5" max="5" width="13" style="31" customWidth="1"/>
    <col min="6" max="6" width="13" style="28" customWidth="1"/>
    <col min="7" max="7" width="10" style="24" customWidth="1"/>
    <col min="8" max="8" width="9.5703125" style="32" customWidth="1"/>
    <col min="9" max="9" width="10.140625" style="28" customWidth="1"/>
    <col min="10" max="10" width="16.28515625" style="28" customWidth="1"/>
    <col min="11" max="11" width="62.7109375" style="3" customWidth="1"/>
    <col min="12" max="12" width="11" style="4" customWidth="1"/>
    <col min="13" max="13" width="16" style="4" customWidth="1"/>
    <col min="14" max="16384" width="9.140625" style="4"/>
  </cols>
  <sheetData>
    <row r="1" spans="1:17" ht="49.5" customHeight="1" x14ac:dyDescent="0.25">
      <c r="A1" s="74" t="s">
        <v>180</v>
      </c>
      <c r="B1" s="75"/>
      <c r="C1" s="75"/>
      <c r="D1" s="75"/>
      <c r="E1" s="75"/>
      <c r="F1" s="75"/>
      <c r="G1" s="75"/>
      <c r="H1" s="75"/>
      <c r="I1" s="75"/>
      <c r="J1" s="75"/>
    </row>
    <row r="2" spans="1:17" ht="36" customHeight="1" x14ac:dyDescent="0.25">
      <c r="A2" s="5"/>
      <c r="B2" s="45"/>
      <c r="C2" s="45"/>
      <c r="D2" s="58"/>
      <c r="E2" s="45"/>
      <c r="F2" s="45"/>
      <c r="G2" s="45"/>
      <c r="H2" s="76" t="s">
        <v>113</v>
      </c>
      <c r="I2" s="76"/>
      <c r="J2" s="76"/>
    </row>
    <row r="3" spans="1:17" ht="42.75" customHeight="1" x14ac:dyDescent="0.25">
      <c r="A3" s="77" t="s">
        <v>38</v>
      </c>
      <c r="B3" s="78" t="s">
        <v>39</v>
      </c>
      <c r="C3" s="78" t="s">
        <v>19</v>
      </c>
      <c r="D3" s="78" t="s">
        <v>0</v>
      </c>
      <c r="E3" s="79" t="s">
        <v>72</v>
      </c>
      <c r="F3" s="80" t="s">
        <v>114</v>
      </c>
      <c r="G3" s="80"/>
      <c r="H3" s="80"/>
      <c r="I3" s="80"/>
      <c r="J3" s="80" t="s">
        <v>77</v>
      </c>
      <c r="K3" s="6"/>
      <c r="L3" s="7"/>
      <c r="M3" s="7"/>
      <c r="N3" s="7"/>
      <c r="O3" s="7"/>
      <c r="P3" s="7"/>
      <c r="Q3" s="7"/>
    </row>
    <row r="4" spans="1:17" ht="42.75" customHeight="1" x14ac:dyDescent="0.25">
      <c r="A4" s="77"/>
      <c r="B4" s="78"/>
      <c r="C4" s="78"/>
      <c r="D4" s="78"/>
      <c r="E4" s="79"/>
      <c r="F4" s="46">
        <v>2022</v>
      </c>
      <c r="G4" s="46">
        <v>2023</v>
      </c>
      <c r="H4" s="46">
        <v>2024</v>
      </c>
      <c r="I4" s="46">
        <v>2025</v>
      </c>
      <c r="J4" s="80"/>
    </row>
    <row r="5" spans="1:17" ht="30.75" customHeight="1" x14ac:dyDescent="0.25">
      <c r="A5" s="8" t="s">
        <v>1</v>
      </c>
      <c r="B5" s="9" t="s">
        <v>141</v>
      </c>
      <c r="C5" s="44"/>
      <c r="D5" s="60"/>
      <c r="E5" s="43">
        <f>SUM(E6:E20)</f>
        <v>64347</v>
      </c>
      <c r="F5" s="43">
        <f>SUM(F6:F20)</f>
        <v>801</v>
      </c>
      <c r="G5" s="43">
        <f>SUM(G6:G20)</f>
        <v>17968</v>
      </c>
      <c r="H5" s="43">
        <f>SUM(H6:H20)</f>
        <v>22829</v>
      </c>
      <c r="I5" s="43">
        <f>SUM(I6:I20)</f>
        <v>22749</v>
      </c>
      <c r="J5" s="43"/>
    </row>
    <row r="6" spans="1:17" ht="40.5" customHeight="1" x14ac:dyDescent="0.25">
      <c r="A6" s="11" t="s">
        <v>80</v>
      </c>
      <c r="B6" s="15" t="s">
        <v>116</v>
      </c>
      <c r="C6" s="41" t="s">
        <v>21</v>
      </c>
      <c r="D6" s="69" t="s">
        <v>2</v>
      </c>
      <c r="E6" s="13">
        <v>2238</v>
      </c>
      <c r="F6" s="13">
        <v>0</v>
      </c>
      <c r="G6" s="13">
        <v>746</v>
      </c>
      <c r="H6" s="13">
        <v>746</v>
      </c>
      <c r="I6" s="13">
        <v>746</v>
      </c>
      <c r="J6" s="14"/>
    </row>
    <row r="7" spans="1:17" ht="38.25" customHeight="1" x14ac:dyDescent="0.25">
      <c r="A7" s="11" t="s">
        <v>81</v>
      </c>
      <c r="B7" s="12" t="s">
        <v>71</v>
      </c>
      <c r="C7" s="41" t="s">
        <v>20</v>
      </c>
      <c r="D7" s="69"/>
      <c r="E7" s="13">
        <v>550</v>
      </c>
      <c r="F7" s="14"/>
      <c r="G7" s="13">
        <v>550</v>
      </c>
      <c r="H7" s="13"/>
      <c r="I7" s="14"/>
      <c r="J7" s="13"/>
    </row>
    <row r="8" spans="1:17" ht="90" customHeight="1" x14ac:dyDescent="0.25">
      <c r="A8" s="11" t="s">
        <v>82</v>
      </c>
      <c r="B8" s="16" t="s">
        <v>102</v>
      </c>
      <c r="C8" s="41" t="s">
        <v>21</v>
      </c>
      <c r="D8" s="69"/>
      <c r="E8" s="13">
        <f>F8+G8</f>
        <v>1230</v>
      </c>
      <c r="F8" s="13">
        <v>801</v>
      </c>
      <c r="G8" s="13">
        <v>429</v>
      </c>
      <c r="H8" s="13"/>
      <c r="I8" s="14"/>
      <c r="J8" s="13"/>
    </row>
    <row r="9" spans="1:17" ht="157.5" customHeight="1" x14ac:dyDescent="0.25">
      <c r="A9" s="11" t="s">
        <v>83</v>
      </c>
      <c r="B9" s="17" t="s">
        <v>117</v>
      </c>
      <c r="C9" s="41" t="s">
        <v>20</v>
      </c>
      <c r="D9" s="69"/>
      <c r="E9" s="13">
        <v>6800</v>
      </c>
      <c r="F9" s="14"/>
      <c r="G9" s="13">
        <v>2720</v>
      </c>
      <c r="H9" s="13">
        <f>E9-G9</f>
        <v>4080</v>
      </c>
      <c r="I9" s="14"/>
      <c r="J9" s="13" t="s">
        <v>118</v>
      </c>
    </row>
    <row r="10" spans="1:17" ht="28.5" customHeight="1" x14ac:dyDescent="0.25">
      <c r="A10" s="11" t="s">
        <v>84</v>
      </c>
      <c r="B10" s="15" t="s">
        <v>70</v>
      </c>
      <c r="C10" s="41" t="s">
        <v>20</v>
      </c>
      <c r="D10" s="69"/>
      <c r="E10" s="13">
        <v>7000</v>
      </c>
      <c r="F10" s="14"/>
      <c r="G10" s="13">
        <v>1000</v>
      </c>
      <c r="H10" s="13">
        <v>3000</v>
      </c>
      <c r="I10" s="13">
        <v>3000</v>
      </c>
      <c r="J10" s="13"/>
    </row>
    <row r="11" spans="1:17" ht="27.75" customHeight="1" x14ac:dyDescent="0.25">
      <c r="A11" s="11" t="s">
        <v>142</v>
      </c>
      <c r="B11" s="12" t="s">
        <v>16</v>
      </c>
      <c r="C11" s="41" t="s">
        <v>21</v>
      </c>
      <c r="D11" s="69"/>
      <c r="E11" s="13">
        <v>6000</v>
      </c>
      <c r="F11" s="13"/>
      <c r="G11" s="13"/>
      <c r="H11" s="13">
        <v>3000</v>
      </c>
      <c r="I11" s="13">
        <v>3000</v>
      </c>
      <c r="J11" s="13"/>
    </row>
    <row r="12" spans="1:17" s="3" customFormat="1" ht="54" customHeight="1" x14ac:dyDescent="0.25">
      <c r="A12" s="11" t="s">
        <v>143</v>
      </c>
      <c r="B12" s="15" t="s">
        <v>79</v>
      </c>
      <c r="C12" s="41" t="s">
        <v>21</v>
      </c>
      <c r="D12" s="69" t="s">
        <v>3</v>
      </c>
      <c r="E12" s="13">
        <f>G12+H12+I12</f>
        <v>10197</v>
      </c>
      <c r="F12" s="13"/>
      <c r="G12" s="13">
        <v>3679</v>
      </c>
      <c r="H12" s="13">
        <v>3259</v>
      </c>
      <c r="I12" s="13">
        <v>3259</v>
      </c>
      <c r="J12" s="13"/>
    </row>
    <row r="13" spans="1:17" s="3" customFormat="1" ht="72.75" customHeight="1" x14ac:dyDescent="0.25">
      <c r="A13" s="11" t="s">
        <v>85</v>
      </c>
      <c r="B13" s="15" t="s">
        <v>165</v>
      </c>
      <c r="C13" s="41" t="s">
        <v>21</v>
      </c>
      <c r="D13" s="69"/>
      <c r="E13" s="13">
        <v>6000</v>
      </c>
      <c r="F13" s="14"/>
      <c r="G13" s="13">
        <v>2000</v>
      </c>
      <c r="H13" s="13">
        <v>2000</v>
      </c>
      <c r="I13" s="13">
        <v>2000</v>
      </c>
      <c r="J13" s="14"/>
    </row>
    <row r="14" spans="1:17" s="3" customFormat="1" ht="42.75" customHeight="1" x14ac:dyDescent="0.25">
      <c r="A14" s="11" t="s">
        <v>86</v>
      </c>
      <c r="B14" s="15" t="s">
        <v>166</v>
      </c>
      <c r="C14" s="41" t="s">
        <v>21</v>
      </c>
      <c r="D14" s="69"/>
      <c r="E14" s="13">
        <f>G14+H14+I14</f>
        <v>5800</v>
      </c>
      <c r="F14" s="14"/>
      <c r="G14" s="13">
        <v>2000</v>
      </c>
      <c r="H14" s="13">
        <v>1900</v>
      </c>
      <c r="I14" s="13">
        <v>1900</v>
      </c>
      <c r="J14" s="14"/>
    </row>
    <row r="15" spans="1:17" s="3" customFormat="1" ht="42.75" customHeight="1" x14ac:dyDescent="0.25">
      <c r="A15" s="11" t="s">
        <v>87</v>
      </c>
      <c r="B15" s="15" t="s">
        <v>167</v>
      </c>
      <c r="C15" s="41" t="s">
        <v>21</v>
      </c>
      <c r="D15" s="69" t="s">
        <v>2</v>
      </c>
      <c r="E15" s="13">
        <f>G15+H15+I15</f>
        <v>7500</v>
      </c>
      <c r="F15" s="13">
        <v>0</v>
      </c>
      <c r="G15" s="13">
        <v>2500</v>
      </c>
      <c r="H15" s="13">
        <v>2500</v>
      </c>
      <c r="I15" s="13">
        <v>2500</v>
      </c>
      <c r="J15" s="14"/>
    </row>
    <row r="16" spans="1:17" s="3" customFormat="1" ht="42.75" customHeight="1" x14ac:dyDescent="0.25">
      <c r="A16" s="11" t="s">
        <v>88</v>
      </c>
      <c r="B16" s="12" t="s">
        <v>168</v>
      </c>
      <c r="C16" s="41" t="s">
        <v>21</v>
      </c>
      <c r="D16" s="69"/>
      <c r="E16" s="13">
        <v>4920</v>
      </c>
      <c r="F16" s="14"/>
      <c r="G16" s="13">
        <v>1640</v>
      </c>
      <c r="H16" s="13">
        <v>1640</v>
      </c>
      <c r="I16" s="14">
        <v>1640</v>
      </c>
      <c r="J16" s="13"/>
    </row>
    <row r="17" spans="1:17" s="3" customFormat="1" ht="123.6" customHeight="1" x14ac:dyDescent="0.25">
      <c r="A17" s="11" t="s">
        <v>89</v>
      </c>
      <c r="B17" s="16" t="s">
        <v>119</v>
      </c>
      <c r="C17" s="41" t="s">
        <v>21</v>
      </c>
      <c r="D17" s="69"/>
      <c r="E17" s="13">
        <f>G17+H17+I17</f>
        <v>612</v>
      </c>
      <c r="F17" s="14"/>
      <c r="G17" s="13">
        <v>204</v>
      </c>
      <c r="H17" s="13">
        <v>204</v>
      </c>
      <c r="I17" s="13">
        <v>204</v>
      </c>
      <c r="J17" s="13" t="s">
        <v>133</v>
      </c>
    </row>
    <row r="18" spans="1:17" s="3" customFormat="1" ht="42.75" customHeight="1" x14ac:dyDescent="0.25">
      <c r="A18" s="11" t="s">
        <v>90</v>
      </c>
      <c r="B18" s="15" t="s">
        <v>169</v>
      </c>
      <c r="C18" s="41" t="s">
        <v>20</v>
      </c>
      <c r="D18" s="69"/>
      <c r="E18" s="13">
        <v>4000</v>
      </c>
      <c r="F18" s="14"/>
      <c r="G18" s="13"/>
      <c r="H18" s="13"/>
      <c r="I18" s="13">
        <v>4000</v>
      </c>
      <c r="J18" s="14"/>
    </row>
    <row r="19" spans="1:17" s="3" customFormat="1" ht="117" customHeight="1" x14ac:dyDescent="0.25">
      <c r="A19" s="11" t="s">
        <v>91</v>
      </c>
      <c r="B19" s="16" t="s">
        <v>120</v>
      </c>
      <c r="C19" s="41" t="s">
        <v>21</v>
      </c>
      <c r="D19" s="69"/>
      <c r="E19" s="13">
        <f>G19+H19+I19</f>
        <v>450</v>
      </c>
      <c r="F19" s="14"/>
      <c r="G19" s="13">
        <v>150</v>
      </c>
      <c r="H19" s="13">
        <v>150</v>
      </c>
      <c r="I19" s="13">
        <v>150</v>
      </c>
      <c r="J19" s="13" t="s">
        <v>134</v>
      </c>
    </row>
    <row r="20" spans="1:17" s="3" customFormat="1" ht="37.5" customHeight="1" x14ac:dyDescent="0.25">
      <c r="A20" s="11" t="s">
        <v>92</v>
      </c>
      <c r="B20" s="15" t="s">
        <v>115</v>
      </c>
      <c r="C20" s="41"/>
      <c r="D20" s="69"/>
      <c r="E20" s="13">
        <f>G20+H20+I20</f>
        <v>1050</v>
      </c>
      <c r="F20" s="14"/>
      <c r="G20" s="13">
        <v>350</v>
      </c>
      <c r="H20" s="13">
        <v>350</v>
      </c>
      <c r="I20" s="13">
        <v>350</v>
      </c>
      <c r="J20" s="14"/>
    </row>
    <row r="21" spans="1:17" s="3" customFormat="1" ht="48.75" customHeight="1" x14ac:dyDescent="0.25">
      <c r="A21" s="21" t="s">
        <v>5</v>
      </c>
      <c r="B21" s="81" t="s">
        <v>140</v>
      </c>
      <c r="C21" s="81"/>
      <c r="D21" s="60"/>
      <c r="E21" s="43">
        <f>SUM(E22:E56)</f>
        <v>150972.24</v>
      </c>
      <c r="F21" s="43">
        <f>SUM(F22:F56)</f>
        <v>12649</v>
      </c>
      <c r="G21" s="43">
        <f>SUM(G22:G56)</f>
        <v>38086.239999999998</v>
      </c>
      <c r="H21" s="43">
        <f>SUM(H22:H56)</f>
        <v>48942</v>
      </c>
      <c r="I21" s="43">
        <f>SUM(I22:I56)</f>
        <v>51295</v>
      </c>
      <c r="J21" s="43"/>
      <c r="L21" s="4"/>
      <c r="M21" s="4"/>
      <c r="N21" s="4"/>
      <c r="O21" s="4"/>
      <c r="P21" s="4"/>
      <c r="Q21" s="4"/>
    </row>
    <row r="22" spans="1:17" s="3" customFormat="1" ht="48.75" customHeight="1" x14ac:dyDescent="0.25">
      <c r="A22" s="47" t="s">
        <v>148</v>
      </c>
      <c r="B22" s="64" t="s">
        <v>151</v>
      </c>
      <c r="C22" s="48"/>
      <c r="D22" s="48"/>
      <c r="E22" s="49"/>
      <c r="F22" s="49"/>
      <c r="G22" s="49"/>
      <c r="H22" s="49"/>
      <c r="I22" s="49"/>
      <c r="J22" s="49"/>
      <c r="L22" s="4"/>
      <c r="M22" s="4"/>
      <c r="N22" s="4"/>
      <c r="O22" s="4"/>
      <c r="P22" s="4"/>
      <c r="Q22" s="4"/>
    </row>
    <row r="23" spans="1:17" s="3" customFormat="1" ht="48.75" customHeight="1" x14ac:dyDescent="0.25">
      <c r="A23" s="11" t="s">
        <v>93</v>
      </c>
      <c r="B23" s="12" t="s">
        <v>40</v>
      </c>
      <c r="C23" s="41" t="s">
        <v>21</v>
      </c>
      <c r="D23" s="72" t="s">
        <v>15</v>
      </c>
      <c r="E23" s="13">
        <v>4000</v>
      </c>
      <c r="F23" s="14"/>
      <c r="G23" s="13">
        <v>1300</v>
      </c>
      <c r="H23" s="13">
        <v>1300</v>
      </c>
      <c r="I23" s="14">
        <v>1400</v>
      </c>
      <c r="J23" s="13"/>
      <c r="L23" s="4"/>
      <c r="M23" s="4"/>
      <c r="N23" s="4"/>
      <c r="O23" s="4"/>
      <c r="P23" s="4"/>
      <c r="Q23" s="4"/>
    </row>
    <row r="24" spans="1:17" s="3" customFormat="1" ht="48.75" customHeight="1" x14ac:dyDescent="0.25">
      <c r="A24" s="11" t="s">
        <v>137</v>
      </c>
      <c r="B24" s="12" t="s">
        <v>108</v>
      </c>
      <c r="C24" s="41" t="s">
        <v>21</v>
      </c>
      <c r="D24" s="82"/>
      <c r="E24" s="13">
        <f>G24+H24+I24</f>
        <v>1800</v>
      </c>
      <c r="F24" s="14"/>
      <c r="G24" s="13">
        <v>600</v>
      </c>
      <c r="H24" s="13">
        <v>600</v>
      </c>
      <c r="I24" s="14">
        <v>600</v>
      </c>
      <c r="J24" s="13"/>
      <c r="L24" s="4"/>
      <c r="M24" s="4"/>
      <c r="N24" s="4"/>
      <c r="O24" s="4"/>
      <c r="P24" s="4"/>
      <c r="Q24" s="4"/>
    </row>
    <row r="25" spans="1:17" s="3" customFormat="1" ht="48.75" customHeight="1" x14ac:dyDescent="0.25">
      <c r="A25" s="11" t="s">
        <v>94</v>
      </c>
      <c r="B25" s="16" t="s">
        <v>35</v>
      </c>
      <c r="C25" s="41" t="s">
        <v>21</v>
      </c>
      <c r="D25" s="73"/>
      <c r="E25" s="13">
        <f>H25+I25</f>
        <v>6000</v>
      </c>
      <c r="F25" s="14"/>
      <c r="G25" s="13"/>
      <c r="H25" s="13">
        <v>3000</v>
      </c>
      <c r="I25" s="14">
        <v>3000</v>
      </c>
      <c r="J25" s="13"/>
      <c r="L25" s="4"/>
      <c r="M25" s="4"/>
      <c r="N25" s="4"/>
      <c r="O25" s="4"/>
      <c r="P25" s="4"/>
      <c r="Q25" s="4"/>
    </row>
    <row r="26" spans="1:17" s="3" customFormat="1" ht="74.099999999999994" customHeight="1" x14ac:dyDescent="0.25">
      <c r="A26" s="11" t="s">
        <v>41</v>
      </c>
      <c r="B26" s="15" t="s">
        <v>170</v>
      </c>
      <c r="C26" s="41" t="s">
        <v>21</v>
      </c>
      <c r="D26" s="57" t="s">
        <v>150</v>
      </c>
      <c r="E26" s="13">
        <f>F26+G26</f>
        <v>1694</v>
      </c>
      <c r="F26" s="13">
        <v>847</v>
      </c>
      <c r="G26" s="13">
        <v>847</v>
      </c>
      <c r="H26" s="13"/>
      <c r="I26" s="13"/>
      <c r="J26" s="14"/>
      <c r="L26" s="4"/>
      <c r="M26" s="4"/>
      <c r="N26" s="4"/>
      <c r="O26" s="4"/>
      <c r="P26" s="4"/>
      <c r="Q26" s="4"/>
    </row>
    <row r="27" spans="1:17" s="3" customFormat="1" ht="74.099999999999994" customHeight="1" x14ac:dyDescent="0.25">
      <c r="A27" s="11" t="s">
        <v>42</v>
      </c>
      <c r="B27" s="15" t="s">
        <v>171</v>
      </c>
      <c r="C27" s="41" t="s">
        <v>21</v>
      </c>
      <c r="D27" s="50" t="s">
        <v>9</v>
      </c>
      <c r="E27" s="13">
        <v>6000</v>
      </c>
      <c r="F27" s="14"/>
      <c r="G27" s="13">
        <v>2000</v>
      </c>
      <c r="H27" s="13">
        <v>2000</v>
      </c>
      <c r="I27" s="13">
        <v>2000</v>
      </c>
      <c r="J27" s="13"/>
      <c r="L27" s="4"/>
      <c r="M27" s="4"/>
      <c r="N27" s="4"/>
      <c r="O27" s="4"/>
      <c r="P27" s="4"/>
      <c r="Q27" s="4"/>
    </row>
    <row r="28" spans="1:17" s="3" customFormat="1" ht="48.75" customHeight="1" x14ac:dyDescent="0.25">
      <c r="A28" s="11" t="s">
        <v>43</v>
      </c>
      <c r="B28" s="15" t="s">
        <v>121</v>
      </c>
      <c r="C28" s="41" t="s">
        <v>20</v>
      </c>
      <c r="D28" s="56" t="s">
        <v>32</v>
      </c>
      <c r="E28" s="13">
        <v>40512</v>
      </c>
      <c r="F28" s="13"/>
      <c r="G28" s="13">
        <v>8351</v>
      </c>
      <c r="H28" s="13">
        <v>10000</v>
      </c>
      <c r="I28" s="13">
        <f>E28-(G28+H28)</f>
        <v>22161</v>
      </c>
      <c r="J28" s="13"/>
      <c r="L28" s="4"/>
      <c r="M28" s="4"/>
      <c r="N28" s="4"/>
      <c r="O28" s="4"/>
      <c r="P28" s="4"/>
      <c r="Q28" s="4"/>
    </row>
    <row r="29" spans="1:17" s="3" customFormat="1" ht="48.75" customHeight="1" x14ac:dyDescent="0.25">
      <c r="A29" s="11" t="s">
        <v>95</v>
      </c>
      <c r="B29" s="15" t="s">
        <v>172</v>
      </c>
      <c r="C29" s="41" t="s">
        <v>20</v>
      </c>
      <c r="D29" s="56" t="s">
        <v>2</v>
      </c>
      <c r="E29" s="13">
        <v>3461</v>
      </c>
      <c r="F29" s="13">
        <v>1038</v>
      </c>
      <c r="G29" s="13">
        <f>E29-F29</f>
        <v>2423</v>
      </c>
      <c r="H29" s="13"/>
      <c r="I29" s="13"/>
      <c r="J29" s="13"/>
      <c r="L29" s="4"/>
      <c r="M29" s="4"/>
      <c r="N29" s="4"/>
      <c r="O29" s="4"/>
      <c r="P29" s="4"/>
      <c r="Q29" s="4"/>
    </row>
    <row r="30" spans="1:17" s="3" customFormat="1" ht="66" customHeight="1" x14ac:dyDescent="0.25">
      <c r="A30" s="11" t="s">
        <v>96</v>
      </c>
      <c r="B30" s="16" t="s">
        <v>123</v>
      </c>
      <c r="C30" s="41" t="s">
        <v>20</v>
      </c>
      <c r="D30" s="50" t="s">
        <v>9</v>
      </c>
      <c r="E30" s="13">
        <v>8330</v>
      </c>
      <c r="F30" s="13"/>
      <c r="G30" s="13"/>
      <c r="H30" s="13">
        <v>6664</v>
      </c>
      <c r="I30" s="13">
        <f>E30-(G30+H30)</f>
        <v>1666</v>
      </c>
      <c r="J30" s="13"/>
      <c r="L30" s="4"/>
      <c r="M30" s="4"/>
      <c r="N30" s="4"/>
      <c r="O30" s="4"/>
      <c r="P30" s="4"/>
      <c r="Q30" s="4"/>
    </row>
    <row r="31" spans="1:17" s="3" customFormat="1" ht="33" customHeight="1" x14ac:dyDescent="0.25">
      <c r="A31" s="47" t="s">
        <v>149</v>
      </c>
      <c r="B31" s="64" t="s">
        <v>152</v>
      </c>
      <c r="C31" s="48"/>
      <c r="D31" s="48"/>
      <c r="E31" s="49"/>
      <c r="F31" s="49"/>
      <c r="G31" s="49"/>
      <c r="H31" s="49"/>
      <c r="I31" s="49"/>
      <c r="J31" s="49"/>
      <c r="L31" s="4"/>
      <c r="M31" s="4"/>
      <c r="N31" s="4"/>
      <c r="O31" s="4"/>
      <c r="P31" s="4"/>
      <c r="Q31" s="4"/>
    </row>
    <row r="32" spans="1:17" s="3" customFormat="1" ht="48.75" customHeight="1" x14ac:dyDescent="0.25">
      <c r="A32" s="11" t="s">
        <v>97</v>
      </c>
      <c r="B32" s="15" t="s">
        <v>125</v>
      </c>
      <c r="C32" s="41" t="s">
        <v>20</v>
      </c>
      <c r="D32" s="56" t="s">
        <v>15</v>
      </c>
      <c r="E32" s="13">
        <v>2000</v>
      </c>
      <c r="F32" s="13"/>
      <c r="G32" s="13">
        <v>800</v>
      </c>
      <c r="H32" s="13">
        <v>600</v>
      </c>
      <c r="I32" s="13">
        <v>600</v>
      </c>
      <c r="J32" s="13"/>
      <c r="L32" s="4"/>
      <c r="M32" s="4"/>
      <c r="N32" s="4"/>
      <c r="O32" s="4"/>
      <c r="P32" s="4"/>
      <c r="Q32" s="4"/>
    </row>
    <row r="33" spans="1:17" s="3" customFormat="1" ht="48.75" customHeight="1" x14ac:dyDescent="0.25">
      <c r="A33" s="11" t="s">
        <v>44</v>
      </c>
      <c r="B33" s="15" t="s">
        <v>173</v>
      </c>
      <c r="C33" s="41" t="s">
        <v>21</v>
      </c>
      <c r="D33" s="62" t="s">
        <v>27</v>
      </c>
      <c r="E33" s="13">
        <v>9600</v>
      </c>
      <c r="F33" s="14"/>
      <c r="G33" s="13">
        <v>3200</v>
      </c>
      <c r="H33" s="13">
        <v>3200</v>
      </c>
      <c r="I33" s="13">
        <v>3200</v>
      </c>
      <c r="J33" s="13"/>
      <c r="L33" s="4"/>
      <c r="M33" s="4"/>
      <c r="N33" s="4"/>
      <c r="O33" s="4"/>
      <c r="P33" s="4"/>
      <c r="Q33" s="4"/>
    </row>
    <row r="34" spans="1:17" s="3" customFormat="1" ht="48.75" customHeight="1" x14ac:dyDescent="0.25">
      <c r="A34" s="11" t="s">
        <v>45</v>
      </c>
      <c r="B34" s="15" t="s">
        <v>174</v>
      </c>
      <c r="C34" s="41" t="s">
        <v>20</v>
      </c>
      <c r="D34" s="57" t="s">
        <v>18</v>
      </c>
      <c r="E34" s="13">
        <v>7500</v>
      </c>
      <c r="F34" s="13"/>
      <c r="G34" s="13">
        <v>3000</v>
      </c>
      <c r="H34" s="13">
        <v>1500</v>
      </c>
      <c r="I34" s="14">
        <v>3000</v>
      </c>
      <c r="J34" s="13"/>
      <c r="L34" s="4"/>
      <c r="M34" s="4"/>
      <c r="N34" s="4"/>
      <c r="O34" s="4"/>
      <c r="P34" s="4"/>
      <c r="Q34" s="4"/>
    </row>
    <row r="35" spans="1:17" s="3" customFormat="1" ht="264.95" customHeight="1" x14ac:dyDescent="0.25">
      <c r="A35" s="11" t="s">
        <v>46</v>
      </c>
      <c r="B35" s="15" t="s">
        <v>175</v>
      </c>
      <c r="C35" s="41" t="s">
        <v>21</v>
      </c>
      <c r="D35" s="59" t="s">
        <v>14</v>
      </c>
      <c r="E35" s="13">
        <v>400</v>
      </c>
      <c r="F35" s="13"/>
      <c r="G35" s="13">
        <v>400</v>
      </c>
      <c r="H35" s="13"/>
      <c r="I35" s="13"/>
      <c r="J35" s="13" t="s">
        <v>147</v>
      </c>
      <c r="L35" s="4"/>
      <c r="M35" s="4"/>
      <c r="N35" s="4"/>
      <c r="O35" s="4"/>
      <c r="P35" s="4"/>
      <c r="Q35" s="4"/>
    </row>
    <row r="36" spans="1:17" s="3" customFormat="1" ht="60" customHeight="1" x14ac:dyDescent="0.25">
      <c r="A36" s="11" t="s">
        <v>144</v>
      </c>
      <c r="B36" s="15" t="s">
        <v>176</v>
      </c>
      <c r="C36" s="41" t="s">
        <v>20</v>
      </c>
      <c r="D36" s="59" t="s">
        <v>7</v>
      </c>
      <c r="E36" s="13">
        <v>3934.24</v>
      </c>
      <c r="F36" s="13">
        <v>1249</v>
      </c>
      <c r="G36" s="13">
        <f>E36-F36</f>
        <v>2685.24</v>
      </c>
      <c r="H36" s="13"/>
      <c r="I36" s="13"/>
      <c r="J36" s="13"/>
      <c r="L36" s="4"/>
      <c r="M36" s="4"/>
      <c r="N36" s="4"/>
      <c r="O36" s="4"/>
      <c r="P36" s="4"/>
      <c r="Q36" s="4"/>
    </row>
    <row r="37" spans="1:17" s="3" customFormat="1" ht="48.75" customHeight="1" x14ac:dyDescent="0.25">
      <c r="A37" s="11" t="s">
        <v>145</v>
      </c>
      <c r="B37" s="15" t="s">
        <v>177</v>
      </c>
      <c r="C37" s="41" t="s">
        <v>20</v>
      </c>
      <c r="D37" s="59" t="s">
        <v>12</v>
      </c>
      <c r="E37" s="13">
        <v>3220</v>
      </c>
      <c r="F37" s="13">
        <v>26</v>
      </c>
      <c r="G37" s="13">
        <v>3194</v>
      </c>
      <c r="H37" s="13"/>
      <c r="I37" s="13"/>
      <c r="J37" s="13"/>
      <c r="L37" s="4"/>
      <c r="M37" s="4"/>
      <c r="N37" s="4"/>
      <c r="O37" s="4"/>
      <c r="P37" s="4"/>
      <c r="Q37" s="4"/>
    </row>
    <row r="38" spans="1:17" s="3" customFormat="1" ht="48.75" customHeight="1" x14ac:dyDescent="0.25">
      <c r="A38" s="11" t="s">
        <v>47</v>
      </c>
      <c r="B38" s="15" t="s">
        <v>146</v>
      </c>
      <c r="C38" s="41" t="s">
        <v>20</v>
      </c>
      <c r="D38" s="59" t="s">
        <v>4</v>
      </c>
      <c r="E38" s="13">
        <v>2479</v>
      </c>
      <c r="F38" s="13">
        <v>1585</v>
      </c>
      <c r="G38" s="13">
        <v>894</v>
      </c>
      <c r="H38" s="13"/>
      <c r="I38" s="14"/>
      <c r="J38" s="13"/>
      <c r="L38" s="4"/>
      <c r="M38" s="4"/>
      <c r="N38" s="4"/>
      <c r="O38" s="4"/>
      <c r="P38" s="4"/>
      <c r="Q38" s="4"/>
    </row>
    <row r="39" spans="1:17" s="3" customFormat="1" ht="48.75" customHeight="1" x14ac:dyDescent="0.25">
      <c r="A39" s="11" t="s">
        <v>48</v>
      </c>
      <c r="B39" s="65" t="s">
        <v>103</v>
      </c>
      <c r="C39" s="22" t="s">
        <v>20</v>
      </c>
      <c r="D39" s="59" t="s">
        <v>150</v>
      </c>
      <c r="E39" s="13">
        <v>2000</v>
      </c>
      <c r="F39" s="14"/>
      <c r="G39" s="13"/>
      <c r="H39" s="13">
        <v>2000</v>
      </c>
      <c r="I39" s="14"/>
      <c r="J39" s="13"/>
      <c r="L39" s="4"/>
      <c r="M39" s="4"/>
      <c r="N39" s="4"/>
      <c r="O39" s="4"/>
      <c r="P39" s="4"/>
      <c r="Q39" s="4"/>
    </row>
    <row r="40" spans="1:17" s="3" customFormat="1" ht="105" customHeight="1" x14ac:dyDescent="0.25">
      <c r="A40" s="11" t="s">
        <v>49</v>
      </c>
      <c r="B40" s="54" t="s">
        <v>122</v>
      </c>
      <c r="C40" s="41" t="s">
        <v>20</v>
      </c>
      <c r="D40" s="57" t="s">
        <v>32</v>
      </c>
      <c r="E40" s="13">
        <v>7000</v>
      </c>
      <c r="F40" s="13"/>
      <c r="G40" s="13"/>
      <c r="H40" s="13">
        <v>3500</v>
      </c>
      <c r="I40" s="13">
        <v>3500</v>
      </c>
      <c r="J40" s="13" t="s">
        <v>164</v>
      </c>
      <c r="L40" s="4"/>
      <c r="M40" s="4"/>
      <c r="N40" s="4"/>
      <c r="O40" s="4"/>
      <c r="P40" s="4"/>
      <c r="Q40" s="4"/>
    </row>
    <row r="41" spans="1:17" s="3" customFormat="1" ht="48.75" customHeight="1" x14ac:dyDescent="0.25">
      <c r="A41" s="11" t="s">
        <v>155</v>
      </c>
      <c r="B41" s="15" t="s">
        <v>66</v>
      </c>
      <c r="C41" s="41" t="s">
        <v>20</v>
      </c>
      <c r="D41" s="59" t="s">
        <v>67</v>
      </c>
      <c r="E41" s="13">
        <v>2500</v>
      </c>
      <c r="F41" s="13"/>
      <c r="G41" s="13"/>
      <c r="H41" s="13">
        <v>2500</v>
      </c>
      <c r="I41" s="13"/>
      <c r="J41" s="13"/>
      <c r="L41" s="4"/>
      <c r="M41" s="4"/>
      <c r="N41" s="4"/>
      <c r="O41" s="4"/>
      <c r="P41" s="4"/>
      <c r="Q41" s="4"/>
    </row>
    <row r="42" spans="1:17" s="3" customFormat="1" ht="57.75" customHeight="1" x14ac:dyDescent="0.25">
      <c r="A42" s="11" t="s">
        <v>50</v>
      </c>
      <c r="B42" s="12" t="s">
        <v>73</v>
      </c>
      <c r="C42" s="41" t="s">
        <v>20</v>
      </c>
      <c r="D42" s="59" t="s">
        <v>13</v>
      </c>
      <c r="E42" s="13">
        <v>3000</v>
      </c>
      <c r="F42" s="14"/>
      <c r="G42" s="53"/>
      <c r="H42" s="13">
        <v>1200</v>
      </c>
      <c r="I42" s="13">
        <v>1800</v>
      </c>
      <c r="J42" s="13"/>
      <c r="L42" s="4"/>
      <c r="M42" s="4"/>
      <c r="N42" s="4"/>
      <c r="O42" s="4"/>
      <c r="P42" s="4"/>
      <c r="Q42" s="4"/>
    </row>
    <row r="43" spans="1:17" s="3" customFormat="1" ht="32.25" customHeight="1" x14ac:dyDescent="0.25">
      <c r="A43" s="11" t="s">
        <v>51</v>
      </c>
      <c r="B43" s="15" t="s">
        <v>104</v>
      </c>
      <c r="C43" s="41" t="s">
        <v>20</v>
      </c>
      <c r="D43" s="57" t="s">
        <v>33</v>
      </c>
      <c r="E43" s="13">
        <v>1800</v>
      </c>
      <c r="F43" s="14"/>
      <c r="G43" s="51"/>
      <c r="H43" s="13">
        <v>900</v>
      </c>
      <c r="I43" s="14">
        <v>900</v>
      </c>
      <c r="J43" s="13"/>
      <c r="L43" s="4"/>
      <c r="M43" s="4"/>
      <c r="N43" s="4"/>
      <c r="O43" s="4"/>
      <c r="P43" s="4"/>
      <c r="Q43" s="4"/>
    </row>
    <row r="44" spans="1:17" s="18" customFormat="1" ht="28.5" customHeight="1" x14ac:dyDescent="0.25">
      <c r="A44" s="47" t="s">
        <v>154</v>
      </c>
      <c r="B44" s="55" t="s">
        <v>153</v>
      </c>
      <c r="C44" s="48"/>
      <c r="D44" s="48"/>
      <c r="E44" s="49"/>
      <c r="F44" s="49"/>
      <c r="G44" s="49"/>
      <c r="H44" s="49"/>
      <c r="I44" s="49"/>
      <c r="J44" s="49"/>
      <c r="L44" s="19"/>
      <c r="M44" s="19"/>
      <c r="N44" s="19"/>
      <c r="O44" s="19"/>
      <c r="P44" s="19"/>
      <c r="Q44" s="19"/>
    </row>
    <row r="45" spans="1:17" s="18" customFormat="1" ht="49.5" customHeight="1" x14ac:dyDescent="0.25">
      <c r="A45" s="11" t="s">
        <v>52</v>
      </c>
      <c r="B45" s="66" t="s">
        <v>131</v>
      </c>
      <c r="C45" s="41" t="s">
        <v>21</v>
      </c>
      <c r="D45" s="57" t="s">
        <v>27</v>
      </c>
      <c r="E45" s="13">
        <v>3042</v>
      </c>
      <c r="F45" s="14">
        <v>1062</v>
      </c>
      <c r="G45" s="13">
        <v>990</v>
      </c>
      <c r="H45" s="13">
        <v>990</v>
      </c>
      <c r="I45" s="13"/>
      <c r="J45" s="14"/>
      <c r="L45" s="19"/>
      <c r="M45" s="19"/>
      <c r="N45" s="19"/>
      <c r="O45" s="19"/>
      <c r="P45" s="19"/>
      <c r="Q45" s="19"/>
    </row>
    <row r="46" spans="1:17" s="18" customFormat="1" ht="42" customHeight="1" x14ac:dyDescent="0.25">
      <c r="A46" s="11" t="s">
        <v>156</v>
      </c>
      <c r="B46" s="15" t="s">
        <v>178</v>
      </c>
      <c r="C46" s="41" t="s">
        <v>20</v>
      </c>
      <c r="D46" s="56" t="s">
        <v>18</v>
      </c>
      <c r="E46" s="13">
        <v>2376</v>
      </c>
      <c r="F46" s="13">
        <v>2194</v>
      </c>
      <c r="G46" s="13">
        <v>182</v>
      </c>
      <c r="H46" s="13"/>
      <c r="I46" s="14"/>
      <c r="J46" s="13"/>
      <c r="L46" s="19"/>
      <c r="M46" s="19"/>
      <c r="N46" s="19"/>
      <c r="O46" s="19"/>
      <c r="P46" s="19"/>
      <c r="Q46" s="19"/>
    </row>
    <row r="47" spans="1:17" s="18" customFormat="1" ht="42.75" customHeight="1" x14ac:dyDescent="0.25">
      <c r="A47" s="11" t="s">
        <v>157</v>
      </c>
      <c r="B47" s="15" t="s">
        <v>24</v>
      </c>
      <c r="C47" s="41" t="s">
        <v>20</v>
      </c>
      <c r="D47" s="63"/>
      <c r="E47" s="13">
        <v>4500</v>
      </c>
      <c r="F47" s="14"/>
      <c r="G47" s="13">
        <v>1800</v>
      </c>
      <c r="H47" s="13">
        <f>E47-G47</f>
        <v>2700</v>
      </c>
      <c r="I47" s="13"/>
      <c r="J47" s="13"/>
      <c r="L47" s="19"/>
      <c r="M47" s="19"/>
      <c r="N47" s="19"/>
      <c r="O47" s="19"/>
      <c r="P47" s="19"/>
      <c r="Q47" s="19"/>
    </row>
    <row r="48" spans="1:17" s="18" customFormat="1" ht="58.5" customHeight="1" x14ac:dyDescent="0.25">
      <c r="A48" s="11" t="s">
        <v>158</v>
      </c>
      <c r="B48" s="66" t="s">
        <v>17</v>
      </c>
      <c r="C48" s="41" t="s">
        <v>20</v>
      </c>
      <c r="D48" s="59" t="s">
        <v>28</v>
      </c>
      <c r="E48" s="13">
        <v>2500</v>
      </c>
      <c r="F48" s="14"/>
      <c r="G48" s="13">
        <v>1000</v>
      </c>
      <c r="H48" s="13">
        <v>1500</v>
      </c>
      <c r="I48" s="13"/>
      <c r="J48" s="13"/>
      <c r="L48" s="19"/>
      <c r="M48" s="19"/>
      <c r="N48" s="19"/>
      <c r="O48" s="19"/>
      <c r="P48" s="19"/>
      <c r="Q48" s="19"/>
    </row>
    <row r="49" spans="1:17" s="18" customFormat="1" ht="42.75" customHeight="1" x14ac:dyDescent="0.25">
      <c r="A49" s="11" t="s">
        <v>159</v>
      </c>
      <c r="B49" s="65" t="s">
        <v>30</v>
      </c>
      <c r="C49" s="22" t="s">
        <v>20</v>
      </c>
      <c r="D49" s="56" t="s">
        <v>33</v>
      </c>
      <c r="E49" s="13">
        <v>3200</v>
      </c>
      <c r="F49" s="14"/>
      <c r="G49" s="51">
        <v>1280</v>
      </c>
      <c r="H49" s="13">
        <v>920</v>
      </c>
      <c r="I49" s="14">
        <v>1000</v>
      </c>
      <c r="J49" s="13"/>
      <c r="L49" s="19"/>
      <c r="M49" s="19"/>
      <c r="N49" s="19"/>
      <c r="O49" s="19"/>
      <c r="P49" s="19"/>
      <c r="Q49" s="19"/>
    </row>
    <row r="50" spans="1:17" s="18" customFormat="1" ht="39" customHeight="1" x14ac:dyDescent="0.25">
      <c r="A50" s="11" t="s">
        <v>160</v>
      </c>
      <c r="B50" s="16" t="s">
        <v>76</v>
      </c>
      <c r="C50" s="41" t="s">
        <v>20</v>
      </c>
      <c r="D50" s="59" t="s">
        <v>32</v>
      </c>
      <c r="E50" s="13">
        <v>150</v>
      </c>
      <c r="F50" s="14"/>
      <c r="G50" s="13">
        <v>150</v>
      </c>
      <c r="H50" s="13"/>
      <c r="I50" s="14"/>
      <c r="J50" s="13"/>
      <c r="L50" s="19"/>
      <c r="M50" s="19"/>
      <c r="N50" s="19"/>
      <c r="O50" s="19"/>
      <c r="P50" s="19"/>
      <c r="Q50" s="19"/>
    </row>
    <row r="51" spans="1:17" s="18" customFormat="1" ht="42.75" customHeight="1" x14ac:dyDescent="0.25">
      <c r="A51" s="11" t="s">
        <v>161</v>
      </c>
      <c r="B51" s="16" t="s">
        <v>179</v>
      </c>
      <c r="C51" s="41" t="s">
        <v>20</v>
      </c>
      <c r="D51" s="59" t="s">
        <v>31</v>
      </c>
      <c r="E51" s="13">
        <v>2990</v>
      </c>
      <c r="F51" s="14"/>
      <c r="G51" s="13">
        <v>2990</v>
      </c>
      <c r="H51" s="13"/>
      <c r="I51" s="14"/>
      <c r="J51" s="13"/>
      <c r="L51" s="19"/>
      <c r="M51" s="19"/>
      <c r="N51" s="19"/>
      <c r="O51" s="19"/>
      <c r="P51" s="19"/>
      <c r="Q51" s="19"/>
    </row>
    <row r="52" spans="1:17" s="18" customFormat="1" ht="50.25" customHeight="1" x14ac:dyDescent="0.25">
      <c r="A52" s="11" t="s">
        <v>53</v>
      </c>
      <c r="B52" s="16" t="s">
        <v>124</v>
      </c>
      <c r="C52" s="22" t="s">
        <v>21</v>
      </c>
      <c r="D52" s="72" t="s">
        <v>15</v>
      </c>
      <c r="E52" s="13">
        <v>1000</v>
      </c>
      <c r="F52" s="14"/>
      <c r="G52" s="13"/>
      <c r="H52" s="13"/>
      <c r="I52" s="13">
        <v>1000</v>
      </c>
      <c r="J52" s="13"/>
      <c r="L52" s="19"/>
      <c r="M52" s="19"/>
      <c r="N52" s="19"/>
      <c r="O52" s="19"/>
      <c r="P52" s="19"/>
      <c r="Q52" s="19"/>
    </row>
    <row r="53" spans="1:17" s="18" customFormat="1" ht="85.5" customHeight="1" x14ac:dyDescent="0.25">
      <c r="A53" s="11" t="s">
        <v>54</v>
      </c>
      <c r="B53" s="35" t="s">
        <v>109</v>
      </c>
      <c r="C53" s="22" t="s">
        <v>21</v>
      </c>
      <c r="D53" s="73"/>
      <c r="E53" s="13">
        <v>2000</v>
      </c>
      <c r="F53" s="14"/>
      <c r="G53" s="13"/>
      <c r="H53" s="13"/>
      <c r="I53" s="13">
        <v>2000</v>
      </c>
      <c r="J53" s="13"/>
      <c r="L53" s="19"/>
      <c r="M53" s="19"/>
      <c r="N53" s="19"/>
      <c r="O53" s="19"/>
      <c r="P53" s="19"/>
      <c r="Q53" s="19"/>
    </row>
    <row r="54" spans="1:17" s="18" customFormat="1" ht="50.25" customHeight="1" x14ac:dyDescent="0.25">
      <c r="A54" s="11" t="s">
        <v>55</v>
      </c>
      <c r="B54" s="15" t="s">
        <v>139</v>
      </c>
      <c r="C54" s="41" t="s">
        <v>20</v>
      </c>
      <c r="D54" s="72" t="s">
        <v>11</v>
      </c>
      <c r="E54" s="13">
        <v>5000</v>
      </c>
      <c r="F54" s="14"/>
      <c r="G54" s="13"/>
      <c r="H54" s="13">
        <v>2000</v>
      </c>
      <c r="I54" s="13">
        <v>3000</v>
      </c>
      <c r="J54" s="13"/>
      <c r="L54" s="19"/>
      <c r="M54" s="19"/>
      <c r="N54" s="19"/>
      <c r="O54" s="19"/>
      <c r="P54" s="19"/>
      <c r="Q54" s="19"/>
    </row>
    <row r="55" spans="1:17" s="18" customFormat="1" ht="71.25" customHeight="1" x14ac:dyDescent="0.25">
      <c r="A55" s="11" t="s">
        <v>162</v>
      </c>
      <c r="B55" s="52" t="s">
        <v>100</v>
      </c>
      <c r="C55" s="41" t="s">
        <v>20</v>
      </c>
      <c r="D55" s="73"/>
      <c r="E55" s="13">
        <v>4648</v>
      </c>
      <c r="F55" s="13">
        <v>4648</v>
      </c>
      <c r="G55" s="13"/>
      <c r="H55" s="13"/>
      <c r="I55" s="13"/>
      <c r="J55" s="14"/>
      <c r="L55" s="19"/>
      <c r="M55" s="19"/>
      <c r="N55" s="19"/>
      <c r="O55" s="19"/>
      <c r="P55" s="19"/>
      <c r="Q55" s="19"/>
    </row>
    <row r="56" spans="1:17" s="18" customFormat="1" ht="50.25" customHeight="1" x14ac:dyDescent="0.25">
      <c r="A56" s="11" t="s">
        <v>163</v>
      </c>
      <c r="B56" s="12" t="s">
        <v>105</v>
      </c>
      <c r="C56" s="41" t="s">
        <v>21</v>
      </c>
      <c r="D56" s="59" t="s">
        <v>26</v>
      </c>
      <c r="E56" s="13">
        <v>2336</v>
      </c>
      <c r="F56" s="14"/>
      <c r="G56" s="13"/>
      <c r="H56" s="13">
        <v>1868</v>
      </c>
      <c r="I56" s="14">
        <f>E56-(G56+H56)</f>
        <v>468</v>
      </c>
      <c r="J56" s="13"/>
      <c r="L56" s="19"/>
      <c r="M56" s="19"/>
      <c r="N56" s="19"/>
      <c r="O56" s="19"/>
      <c r="P56" s="19"/>
      <c r="Q56" s="19"/>
    </row>
    <row r="57" spans="1:17" s="19" customFormat="1" ht="54" customHeight="1" x14ac:dyDescent="0.25">
      <c r="A57" s="20" t="s">
        <v>6</v>
      </c>
      <c r="B57" s="68" t="s">
        <v>138</v>
      </c>
      <c r="C57" s="68"/>
      <c r="D57" s="61"/>
      <c r="E57" s="43">
        <f>SUM(E58:E67)</f>
        <v>30784</v>
      </c>
      <c r="F57" s="43">
        <f t="shared" ref="F57:I57" si="0">SUM(F58:F67)</f>
        <v>1190</v>
      </c>
      <c r="G57" s="43">
        <f t="shared" si="0"/>
        <v>10060</v>
      </c>
      <c r="H57" s="43">
        <f t="shared" si="0"/>
        <v>10484</v>
      </c>
      <c r="I57" s="43">
        <f t="shared" si="0"/>
        <v>9050</v>
      </c>
      <c r="J57" s="43"/>
      <c r="K57" s="18"/>
    </row>
    <row r="58" spans="1:17" s="19" customFormat="1" ht="54" customHeight="1" x14ac:dyDescent="0.25">
      <c r="A58" s="11" t="s">
        <v>56</v>
      </c>
      <c r="B58" s="15" t="s">
        <v>126</v>
      </c>
      <c r="C58" s="41" t="s">
        <v>20</v>
      </c>
      <c r="D58" s="69" t="s">
        <v>26</v>
      </c>
      <c r="E58" s="13">
        <v>9600</v>
      </c>
      <c r="F58" s="13"/>
      <c r="G58" s="13">
        <v>3840</v>
      </c>
      <c r="H58" s="13">
        <v>3840</v>
      </c>
      <c r="I58" s="13">
        <f>E58-(G58+H58)</f>
        <v>1920</v>
      </c>
      <c r="J58" s="13" t="s">
        <v>127</v>
      </c>
      <c r="K58" s="18"/>
    </row>
    <row r="59" spans="1:17" s="19" customFormat="1" ht="75" customHeight="1" x14ac:dyDescent="0.25">
      <c r="A59" s="11" t="s">
        <v>57</v>
      </c>
      <c r="B59" s="12" t="s">
        <v>136</v>
      </c>
      <c r="C59" s="41" t="s">
        <v>21</v>
      </c>
      <c r="D59" s="69"/>
      <c r="E59" s="13">
        <f>F59+G59+H59</f>
        <v>2856</v>
      </c>
      <c r="F59" s="14">
        <v>1190</v>
      </c>
      <c r="G59" s="13">
        <v>952</v>
      </c>
      <c r="H59" s="13">
        <v>714</v>
      </c>
      <c r="I59" s="14"/>
      <c r="J59" s="13" t="s">
        <v>128</v>
      </c>
      <c r="K59" s="18"/>
    </row>
    <row r="60" spans="1:17" ht="243" customHeight="1" x14ac:dyDescent="0.25">
      <c r="A60" s="11" t="s">
        <v>58</v>
      </c>
      <c r="B60" s="15" t="s">
        <v>106</v>
      </c>
      <c r="C60" s="41" t="s">
        <v>21</v>
      </c>
      <c r="D60" s="59" t="s">
        <v>14</v>
      </c>
      <c r="E60" s="13">
        <v>1198</v>
      </c>
      <c r="F60" s="14"/>
      <c r="G60" s="13">
        <v>1198</v>
      </c>
      <c r="H60" s="13"/>
      <c r="I60" s="13"/>
      <c r="J60" s="13" t="s">
        <v>132</v>
      </c>
    </row>
    <row r="61" spans="1:17" ht="40.5" customHeight="1" x14ac:dyDescent="0.25">
      <c r="A61" s="11" t="s">
        <v>59</v>
      </c>
      <c r="B61" s="12" t="s">
        <v>25</v>
      </c>
      <c r="C61" s="41" t="s">
        <v>20</v>
      </c>
      <c r="D61" s="59" t="s">
        <v>29</v>
      </c>
      <c r="E61" s="13">
        <v>4500</v>
      </c>
      <c r="F61" s="14"/>
      <c r="G61" s="13">
        <v>1800</v>
      </c>
      <c r="H61" s="13">
        <v>1000</v>
      </c>
      <c r="I61" s="14">
        <v>1700</v>
      </c>
      <c r="J61" s="13"/>
    </row>
    <row r="62" spans="1:17" ht="35.25" customHeight="1" x14ac:dyDescent="0.25">
      <c r="A62" s="11" t="s">
        <v>60</v>
      </c>
      <c r="B62" s="15" t="s">
        <v>69</v>
      </c>
      <c r="C62" s="41"/>
      <c r="D62" s="59" t="s">
        <v>68</v>
      </c>
      <c r="E62" s="13">
        <v>6000</v>
      </c>
      <c r="F62" s="14"/>
      <c r="G62" s="13">
        <v>2000</v>
      </c>
      <c r="H62" s="13">
        <v>2000</v>
      </c>
      <c r="I62" s="13">
        <v>2000</v>
      </c>
      <c r="J62" s="13" t="s">
        <v>107</v>
      </c>
    </row>
    <row r="63" spans="1:17" ht="53.25" customHeight="1" x14ac:dyDescent="0.25">
      <c r="A63" s="11" t="s">
        <v>61</v>
      </c>
      <c r="B63" s="16" t="s">
        <v>101</v>
      </c>
      <c r="C63" s="41"/>
      <c r="D63" s="69" t="s">
        <v>2</v>
      </c>
      <c r="E63" s="13">
        <f>G63+H63+I63</f>
        <v>910</v>
      </c>
      <c r="F63" s="14"/>
      <c r="G63" s="13">
        <v>270</v>
      </c>
      <c r="H63" s="13">
        <v>320</v>
      </c>
      <c r="I63" s="14">
        <v>320</v>
      </c>
      <c r="J63" s="13"/>
    </row>
    <row r="64" spans="1:17" ht="39" customHeight="1" x14ac:dyDescent="0.25">
      <c r="A64" s="11" t="s">
        <v>62</v>
      </c>
      <c r="B64" s="15" t="s">
        <v>36</v>
      </c>
      <c r="C64" s="22" t="s">
        <v>20</v>
      </c>
      <c r="D64" s="69"/>
      <c r="E64" s="13">
        <v>2500</v>
      </c>
      <c r="F64" s="14"/>
      <c r="G64" s="13"/>
      <c r="H64" s="13">
        <v>1000</v>
      </c>
      <c r="I64" s="14">
        <v>1500</v>
      </c>
      <c r="J64" s="13"/>
    </row>
    <row r="65" spans="1:12" ht="35.25" customHeight="1" x14ac:dyDescent="0.25">
      <c r="A65" s="11" t="s">
        <v>63</v>
      </c>
      <c r="B65" s="15" t="s">
        <v>37</v>
      </c>
      <c r="C65" s="22" t="s">
        <v>20</v>
      </c>
      <c r="D65" s="69"/>
      <c r="E65" s="13">
        <v>2000</v>
      </c>
      <c r="F65" s="14"/>
      <c r="G65" s="13"/>
      <c r="H65" s="13">
        <v>1000</v>
      </c>
      <c r="I65" s="14">
        <v>1000</v>
      </c>
      <c r="J65" s="13"/>
    </row>
    <row r="66" spans="1:12" ht="41.25" customHeight="1" x14ac:dyDescent="0.25">
      <c r="A66" s="11" t="s">
        <v>64</v>
      </c>
      <c r="B66" s="35" t="s">
        <v>74</v>
      </c>
      <c r="C66" s="41"/>
      <c r="D66" s="69" t="s">
        <v>12</v>
      </c>
      <c r="E66" s="13">
        <v>1000</v>
      </c>
      <c r="F66" s="14"/>
      <c r="G66" s="13"/>
      <c r="H66" s="13">
        <v>500</v>
      </c>
      <c r="I66" s="14">
        <v>500</v>
      </c>
      <c r="J66" s="13"/>
    </row>
    <row r="67" spans="1:12" ht="102.6" customHeight="1" x14ac:dyDescent="0.25">
      <c r="A67" s="11" t="s">
        <v>110</v>
      </c>
      <c r="B67" s="16" t="s">
        <v>129</v>
      </c>
      <c r="C67" s="41"/>
      <c r="D67" s="69"/>
      <c r="E67" s="13">
        <v>220</v>
      </c>
      <c r="F67" s="14"/>
      <c r="G67" s="13"/>
      <c r="H67" s="13">
        <v>110</v>
      </c>
      <c r="I67" s="14">
        <v>110</v>
      </c>
      <c r="J67" s="13" t="s">
        <v>130</v>
      </c>
    </row>
    <row r="68" spans="1:12" ht="45.75" customHeight="1" x14ac:dyDescent="0.25">
      <c r="A68" s="20" t="s">
        <v>8</v>
      </c>
      <c r="B68" s="23" t="s">
        <v>98</v>
      </c>
      <c r="C68" s="40"/>
      <c r="D68" s="61"/>
      <c r="E68" s="43">
        <f>SUM(E69:E71)</f>
        <v>2348</v>
      </c>
      <c r="F68" s="43">
        <f>SUM(F69:F71)</f>
        <v>98</v>
      </c>
      <c r="G68" s="43">
        <f>SUM(G69:G71)</f>
        <v>750</v>
      </c>
      <c r="H68" s="43">
        <f>SUM(H69:H71)</f>
        <v>750</v>
      </c>
      <c r="I68" s="43">
        <f>SUM(I69:I71)</f>
        <v>750</v>
      </c>
      <c r="J68" s="43">
        <f t="shared" ref="J68" si="1">SUM(J69:J71)</f>
        <v>0</v>
      </c>
    </row>
    <row r="69" spans="1:12" ht="224.25" customHeight="1" x14ac:dyDescent="0.25">
      <c r="A69" s="11" t="s">
        <v>65</v>
      </c>
      <c r="B69" s="36" t="s">
        <v>22</v>
      </c>
      <c r="C69" s="42"/>
      <c r="D69" s="70" t="s">
        <v>2</v>
      </c>
      <c r="E69" s="1">
        <f>F69+G69+H69+I69</f>
        <v>620</v>
      </c>
      <c r="F69" s="2">
        <v>20</v>
      </c>
      <c r="G69" s="1">
        <v>200</v>
      </c>
      <c r="H69" s="1">
        <v>200</v>
      </c>
      <c r="I69" s="2">
        <v>200</v>
      </c>
      <c r="J69" s="1" t="s">
        <v>135</v>
      </c>
    </row>
    <row r="70" spans="1:12" ht="53.25" customHeight="1" x14ac:dyDescent="0.25">
      <c r="A70" s="11" t="s">
        <v>111</v>
      </c>
      <c r="B70" s="12" t="s">
        <v>23</v>
      </c>
      <c r="C70" s="37"/>
      <c r="D70" s="70"/>
      <c r="E70" s="1">
        <f>F70+G70+H70+I70</f>
        <v>1050</v>
      </c>
      <c r="F70" s="2">
        <v>0</v>
      </c>
      <c r="G70" s="1">
        <v>350</v>
      </c>
      <c r="H70" s="1">
        <v>350</v>
      </c>
      <c r="I70" s="2">
        <v>350</v>
      </c>
      <c r="J70" s="33"/>
    </row>
    <row r="71" spans="1:12" ht="57.75" customHeight="1" x14ac:dyDescent="0.25">
      <c r="A71" s="11" t="s">
        <v>112</v>
      </c>
      <c r="B71" s="36" t="s">
        <v>75</v>
      </c>
      <c r="C71" s="37"/>
      <c r="D71" s="70"/>
      <c r="E71" s="1">
        <v>678</v>
      </c>
      <c r="F71" s="2">
        <v>78</v>
      </c>
      <c r="G71" s="1">
        <v>200</v>
      </c>
      <c r="H71" s="1">
        <v>200</v>
      </c>
      <c r="I71" s="2">
        <v>200</v>
      </c>
      <c r="J71" s="1"/>
    </row>
    <row r="72" spans="1:12" ht="57" customHeight="1" x14ac:dyDescent="0.25">
      <c r="A72" s="8" t="s">
        <v>10</v>
      </c>
      <c r="B72" s="38" t="s">
        <v>99</v>
      </c>
      <c r="C72" s="40"/>
      <c r="D72" s="61"/>
      <c r="E72" s="43"/>
      <c r="F72" s="71" t="s">
        <v>78</v>
      </c>
      <c r="G72" s="71"/>
      <c r="H72" s="71"/>
      <c r="I72" s="71"/>
      <c r="J72" s="39"/>
    </row>
    <row r="73" spans="1:12" ht="31.5" customHeight="1" x14ac:dyDescent="0.25">
      <c r="A73" s="25"/>
      <c r="B73" s="26" t="s">
        <v>34</v>
      </c>
      <c r="C73" s="26"/>
      <c r="D73" s="26"/>
      <c r="E73" s="27">
        <f>SUM(E5+E21+E57+E68+E72)</f>
        <v>248451.24</v>
      </c>
      <c r="F73" s="27">
        <f>SUM(F5+F21+F57+F68)</f>
        <v>14738</v>
      </c>
      <c r="G73" s="27">
        <f>SUM(G5+G21+G57+G68+G72)</f>
        <v>66864.239999999991</v>
      </c>
      <c r="H73" s="27">
        <f>SUM(H5+H21+H57+H68+H72)</f>
        <v>83005</v>
      </c>
      <c r="I73" s="27">
        <f>SUM(I5+I21+I57+I68+I72)</f>
        <v>83844</v>
      </c>
      <c r="J73" s="27"/>
      <c r="L73" s="28"/>
    </row>
    <row r="74" spans="1:12" ht="34.15" customHeight="1" x14ac:dyDescent="0.25">
      <c r="A74" s="67"/>
      <c r="B74" s="67"/>
      <c r="C74" s="67"/>
      <c r="D74" s="67"/>
      <c r="E74" s="67"/>
      <c r="F74" s="67"/>
      <c r="G74" s="67"/>
      <c r="H74" s="67"/>
      <c r="I74" s="67"/>
      <c r="J74" s="67"/>
      <c r="K74" s="34"/>
    </row>
    <row r="76" spans="1:12" x14ac:dyDescent="0.25">
      <c r="K76" s="34"/>
    </row>
  </sheetData>
  <mergeCells count="23">
    <mergeCell ref="D54:D55"/>
    <mergeCell ref="A1:J1"/>
    <mergeCell ref="H2:J2"/>
    <mergeCell ref="A3:A4"/>
    <mergeCell ref="B3:B4"/>
    <mergeCell ref="C3:C4"/>
    <mergeCell ref="D3:D4"/>
    <mergeCell ref="E3:E4"/>
    <mergeCell ref="F3:I3"/>
    <mergeCell ref="J3:J4"/>
    <mergeCell ref="D6:D11"/>
    <mergeCell ref="D12:D14"/>
    <mergeCell ref="D15:D20"/>
    <mergeCell ref="B21:C21"/>
    <mergeCell ref="D23:D25"/>
    <mergeCell ref="D52:D53"/>
    <mergeCell ref="A74:J74"/>
    <mergeCell ref="B57:C57"/>
    <mergeCell ref="D58:D59"/>
    <mergeCell ref="D63:D65"/>
    <mergeCell ref="D66:D67"/>
    <mergeCell ref="D69:D71"/>
    <mergeCell ref="F72:I72"/>
  </mergeCells>
  <phoneticPr fontId="1" type="noConversion"/>
  <pageMargins left="0.5" right="0.25" top="0.25" bottom="0.25" header="0.3" footer="0.3"/>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DDYPFUVZ5X6F-6-5308</_dlc_DocId>
    <_dlc_DocIdUrl xmlns="ae4e42cd-c673-4541-a17d-d353a4125f5e">
      <Url>https://dbdc.backan.gov.vn/_layouts/15/DocIdRedir.aspx?ID=DDYPFUVZ5X6F-6-5308</Url>
      <Description>DDYPFUVZ5X6F-6-5308</Description>
    </_dlc_DocIdUrl>
  </documentManagement>
</p:properties>
</file>

<file path=customXml/itemProps1.xml><?xml version="1.0" encoding="utf-8"?>
<ds:datastoreItem xmlns:ds="http://schemas.openxmlformats.org/officeDocument/2006/customXml" ds:itemID="{7FAEA2C4-332E-4556-988E-980D3FB80D1E}"/>
</file>

<file path=customXml/itemProps2.xml><?xml version="1.0" encoding="utf-8"?>
<ds:datastoreItem xmlns:ds="http://schemas.openxmlformats.org/officeDocument/2006/customXml" ds:itemID="{8F28DAAF-042F-4402-AC4D-8783517519F5}"/>
</file>

<file path=customXml/itemProps3.xml><?xml version="1.0" encoding="utf-8"?>
<ds:datastoreItem xmlns:ds="http://schemas.openxmlformats.org/officeDocument/2006/customXml" ds:itemID="{EBD50631-C80E-4A7F-A48A-D4B3277BA457}"/>
</file>

<file path=customXml/itemProps4.xml><?xml version="1.0" encoding="utf-8"?>
<ds:datastoreItem xmlns:ds="http://schemas.openxmlformats.org/officeDocument/2006/customXml" ds:itemID="{CCBBDEDA-88F1-44F4-BEC1-8B15F38AD3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2022-2025 đs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NHUNGTTH</cp:lastModifiedBy>
  <cp:lastPrinted>2023-04-18T09:07:51Z</cp:lastPrinted>
  <dcterms:created xsi:type="dcterms:W3CDTF">2022-08-02T11:10:44Z</dcterms:created>
  <dcterms:modified xsi:type="dcterms:W3CDTF">2023-04-24T12:03:20Z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91667e48-998c-4238-8a7b-398b60326291</vt:lpwstr>
  </property>
</Properties>
</file>