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D:\Năm 2023\HĐND\"/>
    </mc:Choice>
  </mc:AlternateContent>
  <xr:revisionPtr revIDLastSave="0" documentId="8_{DFA2197C-4B0A-46F7-9759-D9BB9EBCF19B}" xr6:coauthVersionLast="47" xr6:coauthVersionMax="47" xr10:uidLastSave="{00000000-0000-0000-0000-000000000000}"/>
  <bookViews>
    <workbookView xWindow="1080" yWindow="1080" windowWidth="21600" windowHeight="11385" xr2:uid="{00000000-000D-0000-FFFF-FFFF00000000}"/>
  </bookViews>
  <sheets>
    <sheet name="B01" sheetId="5" r:id="rId1"/>
    <sheet name="B02" sheetId="2" r:id="rId2"/>
    <sheet name="B07" sheetId="3" r:id="rId3"/>
    <sheet name="B08" sheetId="4" r:id="rId4"/>
    <sheet name="Sheet1" sheetId="6" state="hidden" r:id="rId5"/>
  </sheets>
  <definedNames>
    <definedName name="_1">#N/A</definedName>
    <definedName name="_1000A01">#N/A</definedName>
    <definedName name="_2">#N/A</definedName>
    <definedName name="_a1" localSheetId="1" hidden="1">{"'Sheet1'!$L$16"}</definedName>
    <definedName name="_a1" localSheetId="2" hidden="1">{"'Sheet1'!$L$16"}</definedName>
    <definedName name="_a1" localSheetId="3" hidden="1">{"'Sheet1'!$L$16"}</definedName>
    <definedName name="_a1" hidden="1">{"'Sheet1'!$L$16"}</definedName>
    <definedName name="_a2" hidden="1">{"'Sheet1'!$L$16"}</definedName>
    <definedName name="_boi1">#REF!</definedName>
    <definedName name="_boi2">#REF!</definedName>
    <definedName name="_C_Lphi_4ab">#REF!</definedName>
    <definedName name="_CON1">#REF!</definedName>
    <definedName name="_CON2">#REF!</definedName>
    <definedName name="_CPhi_Bhiem">#REF!</definedName>
    <definedName name="_CPhi_BQLDA">#REF!</definedName>
    <definedName name="_CPhi_DBaoGT">#REF!</definedName>
    <definedName name="_CPhi_Kdinh">#REF!</definedName>
    <definedName name="_CPhi_Nthu_KThanh">#REF!</definedName>
    <definedName name="_CPhi_QToan">#REF!</definedName>
    <definedName name="_CPhiTKe_13">#REF!</definedName>
    <definedName name="_ddn400">#REF!</definedName>
    <definedName name="_ddn600">#REF!</definedName>
    <definedName name="_Fill" hidden="1">#REF!</definedName>
    <definedName name="_hsm2">1.1289</definedName>
    <definedName name="_hso2">#REF!</definedName>
    <definedName name="_Key1" hidden="1">#REF!</definedName>
    <definedName name="_Key2" hidden="1">#REF!</definedName>
    <definedName name="_kha1">#REF!</definedName>
    <definedName name="_MAC12">#REF!</definedName>
    <definedName name="_MAC46">#REF!</definedName>
    <definedName name="_NCL100">#REF!</definedName>
    <definedName name="_NCL200">#REF!</definedName>
    <definedName name="_NCL250">#REF!</definedName>
    <definedName name="_NET2">#REF!</definedName>
    <definedName name="_nin190">#REF!</definedName>
    <definedName name="_Order1" hidden="1">255</definedName>
    <definedName name="_Order2" hidden="1">255</definedName>
    <definedName name="_PA3" localSheetId="1" hidden="1">{"'Sheet1'!$L$16"}</definedName>
    <definedName name="_PA3" localSheetId="2" hidden="1">{"'Sheet1'!$L$16"}</definedName>
    <definedName name="_PA3" localSheetId="3" hidden="1">{"'Sheet1'!$L$16"}</definedName>
    <definedName name="_PA3" hidden="1">{"'Sheet1'!$L$16"}</definedName>
    <definedName name="_sc1">#REF!</definedName>
    <definedName name="_SC2">#REF!</definedName>
    <definedName name="_sc3">#REF!</definedName>
    <definedName name="_SN3">#REF!</definedName>
    <definedName name="_Sort" hidden="1">#REF!</definedName>
    <definedName name="_TL1">#REF!</definedName>
    <definedName name="_TL2">#REF!</definedName>
    <definedName name="_TL3">#REF!</definedName>
    <definedName name="_TLA120">#REF!</definedName>
    <definedName name="_TLA35">#REF!</definedName>
    <definedName name="_TLA50">#REF!</definedName>
    <definedName name="_TLA70">#REF!</definedName>
    <definedName name="_TLA95">#REF!</definedName>
    <definedName name="_tz593">#REF!</definedName>
    <definedName name="_VL100">#REF!</definedName>
    <definedName name="_VL250">#REF!</definedName>
    <definedName name="A01_">#N/A</definedName>
    <definedName name="A01AC">#N/A</definedName>
    <definedName name="A01CAT">#N/A</definedName>
    <definedName name="A01CODE">#N/A</definedName>
    <definedName name="A01DATA">#N/A</definedName>
    <definedName name="A01MI">#N/A</definedName>
    <definedName name="A01TO">#N/A</definedName>
    <definedName name="a1.1">#REF!</definedName>
    <definedName name="A120_">#REF!</definedName>
    <definedName name="a277Print_Titles">#REF!</definedName>
    <definedName name="A35_">#REF!</definedName>
    <definedName name="A50_">#REF!</definedName>
    <definedName name="A70_">#REF!</definedName>
    <definedName name="A95_">#REF!</definedName>
    <definedName name="AA">#REF!</definedName>
    <definedName name="AB">#REF!</definedName>
    <definedName name="abc" hidden="1">{"'Sheet1'!$L$16"}</definedName>
    <definedName name="AC120_">#REF!</definedName>
    <definedName name="AC35_">#REF!</definedName>
    <definedName name="AC50_">#REF!</definedName>
    <definedName name="AC70_">#REF!</definedName>
    <definedName name="AC95_">#REF!</definedName>
    <definedName name="ADP">#REF!</definedName>
    <definedName name="ag15F80">#REF!</definedName>
    <definedName name="agh">{"ÿÿÿÿÿ"}</definedName>
    <definedName name="AKHAC">#REF!</definedName>
    <definedName name="All_Item">#REF!</definedName>
    <definedName name="ALPIN">#N/A</definedName>
    <definedName name="ALPJYOU">#N/A</definedName>
    <definedName name="ALPTOI">#N/A</definedName>
    <definedName name="ALTINH">#REF!</definedName>
    <definedName name="ANN">#REF!</definedName>
    <definedName name="ANQD">#REF!</definedName>
    <definedName name="anscount" hidden="1">3</definedName>
    <definedName name="ATW">#REF!</definedName>
    <definedName name="B_n_tuyÓn_than_Cöa__ng">"tco"</definedName>
    <definedName name="BB">#REF!</definedName>
    <definedName name="bbkt">#REF!</definedName>
    <definedName name="bbtc">#REF!</definedName>
    <definedName name="BCBo" localSheetId="1" hidden="1">{"'Sheet1'!$L$16"}</definedName>
    <definedName name="BCBo" localSheetId="2" hidden="1">{"'Sheet1'!$L$16"}</definedName>
    <definedName name="BCBo" localSheetId="3" hidden="1">{"'Sheet1'!$L$16"}</definedName>
    <definedName name="BCBo" hidden="1">{"'Sheet1'!$L$16"}</definedName>
    <definedName name="bcv" hidden="1">{"'Sheet1'!$L$16"}</definedName>
    <definedName name="bé_giao_th_ng">#REF!</definedName>
    <definedName name="bé_x_y_dùng">#REF!</definedName>
    <definedName name="BOQ">#REF!</definedName>
    <definedName name="BT">#REF!</definedName>
    <definedName name="BVCISUMMARY">#REF!</definedName>
    <definedName name="C_">#REF!</definedName>
    <definedName name="c_n">#REF!</definedName>
    <definedName name="Category_All">#REF!</definedName>
    <definedName name="CATIN">#N/A</definedName>
    <definedName name="CATJYOU">#N/A</definedName>
    <definedName name="CATREC">#N/A</definedName>
    <definedName name="CATSYU">#N/A</definedName>
    <definedName name="CCS">#REF!</definedName>
    <definedName name="CDD">#REF!</definedName>
    <definedName name="cfk">#REF!</definedName>
    <definedName name="chi_tiÕt_vËt_liÖu___nh_n_c_ng___m_y_thi_c_ng">#REF!</definedName>
    <definedName name="chungloainhapthan">#REF!</definedName>
    <definedName name="chungloaiXNT">#REF!</definedName>
    <definedName name="chungloaixuatthan">#REF!</definedName>
    <definedName name="CK">#REF!</definedName>
    <definedName name="CLVC3">0.1</definedName>
    <definedName name="CLVCTB">#REF!</definedName>
    <definedName name="CLVL">#REF!</definedName>
    <definedName name="Co">#REF!</definedName>
    <definedName name="co.">#REF!</definedName>
    <definedName name="co..">#REF!</definedName>
    <definedName name="Cöï_ly_vaän_chuyeãn">#REF!</definedName>
    <definedName name="CÖÏ_LY_VAÄN_CHUYEÅN">#REF!</definedName>
    <definedName name="COMMON">#REF!</definedName>
    <definedName name="CON_EQP_COS">#REF!</definedName>
    <definedName name="CON_EQP_COST">#REF!</definedName>
    <definedName name="Cong_HM_DTCT">#REF!</definedName>
    <definedName name="Cong_M_DTCT">#REF!</definedName>
    <definedName name="Cong_NC_DTCT">#REF!</definedName>
    <definedName name="Cong_VL_DTCT">#REF!</definedName>
    <definedName name="CONST_EQ">#REF!</definedName>
    <definedName name="COVER">#REF!</definedName>
    <definedName name="CPC">#REF!</definedName>
    <definedName name="CPVC100">#REF!</definedName>
    <definedName name="CRD">#REF!</definedName>
    <definedName name="CRITINST">#REF!</definedName>
    <definedName name="CRITPURC">#REF!</definedName>
    <definedName name="CRS">#REF!</definedName>
    <definedName name="CS">#REF!</definedName>
    <definedName name="CS_10">#REF!</definedName>
    <definedName name="CS_100">#REF!</definedName>
    <definedName name="CS_10S">#REF!</definedName>
    <definedName name="CS_120">#REF!</definedName>
    <definedName name="CS_140">#REF!</definedName>
    <definedName name="CS_160">#REF!</definedName>
    <definedName name="CS_20">#REF!</definedName>
    <definedName name="CS_30">#REF!</definedName>
    <definedName name="CS_40">#REF!</definedName>
    <definedName name="CS_40S">#REF!</definedName>
    <definedName name="CS_5S">#REF!</definedName>
    <definedName name="CS_60">#REF!</definedName>
    <definedName name="CS_80">#REF!</definedName>
    <definedName name="CS_80S">#REF!</definedName>
    <definedName name="CS_STD">#REF!</definedName>
    <definedName name="CS_XS">#REF!</definedName>
    <definedName name="CS_XXS">#REF!</definedName>
    <definedName name="csd3p">#REF!</definedName>
    <definedName name="csddg1p">#REF!</definedName>
    <definedName name="csddt1p">#REF!</definedName>
    <definedName name="csht3p">#REF!</definedName>
    <definedName name="CT_50">#REF!</definedName>
    <definedName name="CT_MCX">#REF!</definedName>
    <definedName name="CTCT1" localSheetId="1" hidden="1">{"'Sheet1'!$L$16"}</definedName>
    <definedName name="CTCT1" localSheetId="2" hidden="1">{"'Sheet1'!$L$16"}</definedName>
    <definedName name="CTCT1" localSheetId="3" hidden="1">{"'Sheet1'!$L$16"}</definedName>
    <definedName name="CTCT1" hidden="1">{"'Sheet1'!$L$16"}</definedName>
    <definedName name="ctiep">#REF!</definedName>
    <definedName name="cu">#REF!</definedName>
    <definedName name="cu_ly">#REF!</definedName>
    <definedName name="CuLy">#REF!</definedName>
    <definedName name="CuLy_Q">#REF!</definedName>
    <definedName name="cuoc_vc">#REF!</definedName>
    <definedName name="CuocVC">#REF!</definedName>
    <definedName name="CURRENCY">#REF!</definedName>
    <definedName name="CVC_Q">#REF!</definedName>
    <definedName name="cx">#REF!</definedName>
    <definedName name="d_">#REF!</definedName>
    <definedName name="D_7101A_B">#REF!</definedName>
    <definedName name="D_n">#REF!</definedName>
    <definedName name="da">#REF!</definedName>
    <definedName name="dádgadgsdgdf" hidden="1">{"'Sheet1'!$L$16"}</definedName>
    <definedName name="dam_24">#REF!</definedName>
    <definedName name="DamNgang">#REF!</definedName>
    <definedName name="danhmuc">#REF!</definedName>
    <definedName name="danhmucN">#REF!</definedName>
    <definedName name="data">#REF!</definedName>
    <definedName name="data1">#REF!</definedName>
    <definedName name="Data11">#REF!</definedName>
    <definedName name="Data41">#REF!</definedName>
    <definedName name="data5">#REF!</definedName>
    <definedName name="data6">#REF!</definedName>
    <definedName name="data7">#REF!</definedName>
    <definedName name="data8">#REF!</definedName>
    <definedName name="_xlnm.Database">#REF!</definedName>
    <definedName name="den_bu">#REF!</definedName>
    <definedName name="df">#REF!</definedName>
    <definedName name="dg">#REF!</definedName>
    <definedName name="dg_5cau">#REF!</definedName>
    <definedName name="DG_M_C_X">#REF!</definedName>
    <definedName name="dgc">#REF!</definedName>
    <definedName name="DGCT_T.Quy_P.Thuy_Q">#REF!</definedName>
    <definedName name="DGCT_TRAUQUYPHUTHUY_HN">#REF!</definedName>
    <definedName name="dgd">#REF!</definedName>
    <definedName name="DGIA">#REF!</definedName>
    <definedName name="DGIA2">#REF!</definedName>
    <definedName name="DGTH">#REF!</definedName>
    <definedName name="dgvl">#REF!</definedName>
    <definedName name="dien">#REF!</definedName>
    <definedName name="dmld">#REF!</definedName>
    <definedName name="doanh_nghiÖp_tØnh">#REF!</definedName>
    <definedName name="Document_array" localSheetId="1">{"ÿÿÿÿÿ"}</definedName>
    <definedName name="Document_array" localSheetId="2">{"ÿÿÿÿÿ"}</definedName>
    <definedName name="Document_array" localSheetId="3">{"ÿÿÿÿÿ"}</definedName>
    <definedName name="Document_array">{"ÿÿÿÿÿ"}</definedName>
    <definedName name="dry..">#REF!</definedName>
    <definedName name="ds1pnc">#REF!</definedName>
    <definedName name="ds1pvl">#REF!</definedName>
    <definedName name="ds3pnc">#REF!</definedName>
    <definedName name="ds3pvl">#REF!</definedName>
    <definedName name="DSUMDATA">#REF!</definedName>
    <definedName name="dtru">#REF!</definedName>
    <definedName name="dung">#REF!</definedName>
    <definedName name="dung1">#REF!</definedName>
    <definedName name="Ea">#REF!</definedName>
    <definedName name="End_1">#REF!</definedName>
    <definedName name="End_10">#REF!</definedName>
    <definedName name="End_11">#REF!</definedName>
    <definedName name="End_12">#REF!</definedName>
    <definedName name="End_13">#REF!</definedName>
    <definedName name="End_2">#REF!</definedName>
    <definedName name="End_3">#REF!</definedName>
    <definedName name="End_4">#REF!</definedName>
    <definedName name="End_5">#REF!</definedName>
    <definedName name="End_6">#REF!</definedName>
    <definedName name="End_7">#REF!</definedName>
    <definedName name="End_8">#REF!</definedName>
    <definedName name="End_9">#REF!</definedName>
    <definedName name="EX">#REF!</definedName>
    <definedName name="EXC">#REF!</definedName>
    <definedName name="EXCH">#REF!</definedName>
    <definedName name="_xlnm.Extract">#REF!</definedName>
    <definedName name="f82E46">#REF!</definedName>
    <definedName name="f92F56">#REF!</definedName>
    <definedName name="FACTOR">#REF!</definedName>
    <definedName name="Fax">#REF!</definedName>
    <definedName name="Fay">#REF!</definedName>
    <definedName name="fc">#REF!</definedName>
    <definedName name="fc_">#REF!</definedName>
    <definedName name="FC5_total">#REF!</definedName>
    <definedName name="FC6_total">#REF!</definedName>
    <definedName name="Fdaymong">#REF!</definedName>
    <definedName name="fdfggf" hidden="1">{#N/A,#N/A,FALSE,"Chi tiÆt"}</definedName>
    <definedName name="fdg" hidden="1">{"'Sheet1'!$L$16"}</definedName>
    <definedName name="Fg">#REF!</definedName>
    <definedName name="FS">#REF!</definedName>
    <definedName name="fy">#REF!</definedName>
    <definedName name="Fy_">#REF!</definedName>
    <definedName name="g_">#REF!</definedName>
    <definedName name="gas">#REF!</definedName>
    <definedName name="gchi">#REF!</definedName>
    <definedName name="gd">#REF!</definedName>
    <definedName name="geff">#REF!</definedName>
    <definedName name="gia_tien">#REF!</definedName>
    <definedName name="gia_tien_BTN">#REF!</definedName>
    <definedName name="giatrinhap">#REF!</definedName>
    <definedName name="GIAVL_TRALY">#REF!</definedName>
    <definedName name="gkGTGT">#REF!</definedName>
    <definedName name="gl3p">#REF!</definedName>
    <definedName name="gld">#REF!</definedName>
    <definedName name="GO.110">#REF!</definedName>
    <definedName name="GO.25">#REF!</definedName>
    <definedName name="GO.39">#REF!</definedName>
    <definedName name="GO.52">#REF!</definedName>
    <definedName name="GO.65">#REF!</definedName>
    <definedName name="GO.81">#REF!</definedName>
    <definedName name="GO.9">#REF!</definedName>
    <definedName name="gs">#REF!</definedName>
    <definedName name="gse">#REF!</definedName>
    <definedName name="gtc">#REF!</definedName>
    <definedName name="GTRI">#REF!</definedName>
    <definedName name="GTXL">#REF!</definedName>
    <definedName name="GVL_LDT">#REF!</definedName>
    <definedName name="gxm">#REF!</definedName>
    <definedName name="h_">#REF!</definedName>
    <definedName name="h__">#REF!</definedName>
    <definedName name="h_0">#REF!</definedName>
    <definedName name="H_1">#REF!</definedName>
    <definedName name="H_2">#REF!</definedName>
    <definedName name="H_3">#REF!</definedName>
    <definedName name="HapCKVA">#REF!</definedName>
    <definedName name="HapCKvar">#REF!</definedName>
    <definedName name="HapCKW">#REF!</definedName>
    <definedName name="HapIKVA">#REF!</definedName>
    <definedName name="HapIKvar">#REF!</definedName>
    <definedName name="HapIKW">#REF!</definedName>
    <definedName name="HapKVA">#REF!</definedName>
    <definedName name="HapSKVA">#REF!</definedName>
    <definedName name="HapSKW">#REF!</definedName>
    <definedName name="HCM">#REF!</definedName>
    <definedName name="Heä_soá_laép_xaø_H">1.7</definedName>
    <definedName name="heä_soá_sình_laày">#REF!</definedName>
    <definedName name="Hg">#REF!</definedName>
    <definedName name="hien">#REF!</definedName>
    <definedName name="Ho">#REF!</definedName>
    <definedName name="HOME_MANP">#REF!</definedName>
    <definedName name="HOMEOFFICE_COST">#REF!</definedName>
    <definedName name="HSCT3">0.1</definedName>
    <definedName name="hsdc1">#REF!</definedName>
    <definedName name="HSDN">2.5</definedName>
    <definedName name="HSGG">#REF!</definedName>
    <definedName name="HSHH">#REF!</definedName>
    <definedName name="HSHHUT">#REF!</definedName>
    <definedName name="hsm">1.1289</definedName>
    <definedName name="hsnc_cau2">1.626</definedName>
    <definedName name="hsnc_d">1.6356</definedName>
    <definedName name="hsnc_d2">1.6356</definedName>
    <definedName name="hso">#REF!</definedName>
    <definedName name="HSSL">#REF!</definedName>
    <definedName name="HSVC1">#REF!</definedName>
    <definedName name="HSVC2">#REF!</definedName>
    <definedName name="HSVC3">#REF!</definedName>
    <definedName name="hsvl">1</definedName>
    <definedName name="HTML_CodePage" hidden="1">950</definedName>
    <definedName name="HTML_Control" localSheetId="1" hidden="1">{"'Sheet1'!$L$16"}</definedName>
    <definedName name="HTML_Control" localSheetId="2" hidden="1">{"'Sheet1'!$L$16"}</definedName>
    <definedName name="HTML_Control" localSheetId="3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TNC">#REF!</definedName>
    <definedName name="HTVL">#REF!</definedName>
    <definedName name="huy" localSheetId="1" hidden="1">{"'Sheet1'!$L$16"}</definedName>
    <definedName name="huy" localSheetId="2" hidden="1">{"'Sheet1'!$L$16"}</definedName>
    <definedName name="huy" localSheetId="3" hidden="1">{"'Sheet1'!$L$16"}</definedName>
    <definedName name="huy" hidden="1">{"'Sheet1'!$L$16"}</definedName>
    <definedName name="I">#REF!</definedName>
    <definedName name="I_A">#REF!</definedName>
    <definedName name="I_B">#REF!</definedName>
    <definedName name="I_c">#REF!</definedName>
    <definedName name="IDLAB_COST">#REF!</definedName>
    <definedName name="II_A">#REF!</definedName>
    <definedName name="II_B">#REF!</definedName>
    <definedName name="II_c">#REF!</definedName>
    <definedName name="III_a">#REF!</definedName>
    <definedName name="III_B">#REF!</definedName>
    <definedName name="III_c">#REF!</definedName>
    <definedName name="IND_LAB">#REF!</definedName>
    <definedName name="INDMANP">#REF!</definedName>
    <definedName name="iÖn_lùc_Qu_ng_ninh">#REF!</definedName>
    <definedName name="J">#REF!</definedName>
    <definedName name="j356C8">#REF!</definedName>
    <definedName name="k">#REF!</definedName>
    <definedName name="kcong">#REF!</definedName>
    <definedName name="kdien">#REF!</definedName>
    <definedName name="kh">#REF!</definedName>
    <definedName name="kha">#REF!</definedName>
    <definedName name="kiem">#REF!</definedName>
    <definedName name="Kiem_tra_trung_ten">#REF!</definedName>
    <definedName name="kp1ph">#REF!</definedName>
    <definedName name="Ks">#REF!</definedName>
    <definedName name="l_1">#REF!</definedName>
    <definedName name="Laivay">#REF!</definedName>
    <definedName name="Lb">#REF!</definedName>
    <definedName name="LC5_total">#REF!</definedName>
    <definedName name="LC6_total">#REF!</definedName>
    <definedName name="Lmk">#REF!</definedName>
    <definedName name="LN">#REF!</definedName>
    <definedName name="LOAI_DUONG">#REF!</definedName>
    <definedName name="ltre">#REF!</definedName>
    <definedName name="lv..">#REF!</definedName>
    <definedName name="lvr..">#REF!</definedName>
    <definedName name="M12ba3p">#REF!</definedName>
    <definedName name="M12bb1p">#REF!</definedName>
    <definedName name="M12cbnc">#REF!</definedName>
    <definedName name="M12cbvl">#REF!</definedName>
    <definedName name="M14bb1p">#REF!</definedName>
    <definedName name="m8aanc">#REF!</definedName>
    <definedName name="m8aavl">#REF!</definedName>
    <definedName name="Ma3pnc">#REF!</definedName>
    <definedName name="Ma3pvl">#REF!</definedName>
    <definedName name="Maa3pnc">#REF!</definedName>
    <definedName name="Maa3pvl">#REF!</definedName>
    <definedName name="mahang">#REF!</definedName>
    <definedName name="MaHaRangNam">#REF!</definedName>
    <definedName name="MaHaRangTuan">#REF!</definedName>
    <definedName name="MAJ_CON_EQP">#REF!</definedName>
    <definedName name="MaMay_Q">#REF!</definedName>
    <definedName name="mangay">#REF!</definedName>
    <definedName name="mathang">#REF!</definedName>
    <definedName name="MaThanhToanNB">#REF!</definedName>
    <definedName name="MaTuan">#REF!</definedName>
    <definedName name="Mba1p">#REF!</definedName>
    <definedName name="Mba3p">#REF!</definedName>
    <definedName name="Mbb3p">#REF!</definedName>
    <definedName name="Mbn1p">#REF!</definedName>
    <definedName name="mc">#REF!</definedName>
    <definedName name="me">#REF!</definedName>
    <definedName name="MG_A">#REF!</definedName>
    <definedName name="Mn">#REF!</definedName>
    <definedName name="MTMAC12">#REF!</definedName>
    <definedName name="mtram">#REF!</definedName>
    <definedName name="Mu">#REF!</definedName>
    <definedName name="Mu_">#REF!</definedName>
    <definedName name="n">#REF!</definedName>
    <definedName name="n1pig">#REF!</definedName>
    <definedName name="n1pind">#REF!</definedName>
    <definedName name="n1ping">#REF!</definedName>
    <definedName name="n1pint">#REF!</definedName>
    <definedName name="nc1p">#REF!</definedName>
    <definedName name="nc3p">#REF!</definedName>
    <definedName name="NCBD100">#REF!</definedName>
    <definedName name="NCBD200">#REF!</definedName>
    <definedName name="NCBD250">#REF!</definedName>
    <definedName name="nctram">#REF!</definedName>
    <definedName name="NCVC100">#REF!</definedName>
    <definedName name="NCVC200">#REF!</definedName>
    <definedName name="NCVC250">#REF!</definedName>
    <definedName name="NCVC3P">#REF!</definedName>
    <definedName name="NET">#REF!</definedName>
    <definedName name="NET_1">#REF!</definedName>
    <definedName name="NET_ANA">#REF!</definedName>
    <definedName name="NET_ANA_1">#REF!</definedName>
    <definedName name="NET_ANA_2">#REF!</definedName>
    <definedName name="nght">#REF!</definedName>
    <definedName name="NH">#REF!</definedName>
    <definedName name="nhapthan">#REF!</definedName>
    <definedName name="nhn">#REF!</definedName>
    <definedName name="NHot">#REF!</definedName>
    <definedName name="nig">#REF!</definedName>
    <definedName name="nig1p">#REF!</definedName>
    <definedName name="nig3p">#REF!</definedName>
    <definedName name="nignc1p">#REF!</definedName>
    <definedName name="nigvl1p">#REF!</definedName>
    <definedName name="nin">#REF!</definedName>
    <definedName name="nin14nc3p">#REF!</definedName>
    <definedName name="nin14vl3p">#REF!</definedName>
    <definedName name="nin1903p">#REF!</definedName>
    <definedName name="nin190nc3p">#REF!</definedName>
    <definedName name="nin190vl3p">#REF!</definedName>
    <definedName name="nin2903p">#REF!</definedName>
    <definedName name="nin290nc3p">#REF!</definedName>
    <definedName name="nin290vl3p">#REF!</definedName>
    <definedName name="nin3p">#REF!</definedName>
    <definedName name="nind">#REF!</definedName>
    <definedName name="nind1p">#REF!</definedName>
    <definedName name="nind3p">#REF!</definedName>
    <definedName name="nindnc1p">#REF!</definedName>
    <definedName name="nindnc3p">#REF!</definedName>
    <definedName name="nindvl1p">#REF!</definedName>
    <definedName name="nindvl3p">#REF!</definedName>
    <definedName name="ning1p">#REF!</definedName>
    <definedName name="ningnc1p">#REF!</definedName>
    <definedName name="ningvl1p">#REF!</definedName>
    <definedName name="ninnc3p">#REF!</definedName>
    <definedName name="nint1p">#REF!</definedName>
    <definedName name="nintnc1p">#REF!</definedName>
    <definedName name="nintvl1p">#REF!</definedName>
    <definedName name="ninvl3p">#REF!</definedName>
    <definedName name="nl">#REF!</definedName>
    <definedName name="nl1p">#REF!</definedName>
    <definedName name="nl3p">#REF!</definedName>
    <definedName name="nlnc3p">#REF!</definedName>
    <definedName name="nlnc3pha">#REF!</definedName>
    <definedName name="NLTK1p">#REF!</definedName>
    <definedName name="nlvl3p">#REF!</definedName>
    <definedName name="Nms">#REF!</definedName>
    <definedName name="nn">#REF!</definedName>
    <definedName name="nn1p">#REF!</definedName>
    <definedName name="nn3p">#REF!</definedName>
    <definedName name="nnnc3p">#REF!</definedName>
    <definedName name="nnvl3p">#REF!</definedName>
    <definedName name="No">#REF!</definedName>
    <definedName name="Nq">#REF!</definedName>
    <definedName name="oxy">#REF!</definedName>
    <definedName name="PA">#REF!</definedName>
    <definedName name="Pd">#REF!</definedName>
    <definedName name="pgia">#REF!</definedName>
    <definedName name="Phamcap">#REF!</definedName>
    <definedName name="phi_inertial">#REF!</definedName>
    <definedName name="phu_luc_vua">#REF!</definedName>
    <definedName name="PileSize">#REF!</definedName>
    <definedName name="PileType">#REF!</definedName>
    <definedName name="pm..">#REF!</definedName>
    <definedName name="PRICE">#REF!</definedName>
    <definedName name="PRICE1">#REF!</definedName>
    <definedName name="print">#REF!</definedName>
    <definedName name="_xlnm.Print_Area" localSheetId="0">'B01'!$A$1:$L$29</definedName>
    <definedName name="_xlnm.Print_Area" localSheetId="1">'B02'!$A$1:$K$20</definedName>
    <definedName name="_xlnm.Print_Area" localSheetId="2">'B07'!$A$1:$J$30</definedName>
    <definedName name="_xlnm.Print_Area" localSheetId="3">'B08'!$A$1:$J$20</definedName>
    <definedName name="_xlnm.Print_Area" localSheetId="4">Sheet1!$A$1:$L$20</definedName>
    <definedName name="_xlnm.Print_Area">#REF!</definedName>
    <definedName name="Print_Area_MI">#REF!</definedName>
    <definedName name="_xlnm.Print_Titles">#N/A</definedName>
    <definedName name="PRINT_TITLES_MI">#REF!</definedName>
    <definedName name="PRINTA">#REF!</definedName>
    <definedName name="PRINTB">#REF!</definedName>
    <definedName name="PRINTC">#REF!</definedName>
    <definedName name="prjName">#REF!</definedName>
    <definedName name="prjNo">#REF!</definedName>
    <definedName name="PROPOSAL">#REF!</definedName>
    <definedName name="pt">#REF!</definedName>
    <definedName name="PT_Duong">#REF!</definedName>
    <definedName name="ptdg">#REF!</definedName>
    <definedName name="PTDG_cau">#REF!</definedName>
    <definedName name="ptdg_cong">#REF!</definedName>
    <definedName name="PTDG_DCV">#REF!</definedName>
    <definedName name="ptdg_duong">#REF!</definedName>
    <definedName name="Pu">#REF!</definedName>
    <definedName name="pw">#REF!</definedName>
    <definedName name="Qc">#REF!</definedName>
    <definedName name="qu">#REF!</definedName>
    <definedName name="R_mong">#REF!</definedName>
    <definedName name="Ra_">#REF!</definedName>
    <definedName name="ra11p">#REF!</definedName>
    <definedName name="ra13p">#REF!</definedName>
    <definedName name="rain..">#REF!</definedName>
    <definedName name="Rc_">#REF!</definedName>
    <definedName name="RECOUT">#N/A</definedName>
    <definedName name="réggdg">#REF!</definedName>
    <definedName name="RFP003A">#REF!</definedName>
    <definedName name="RFP003B">#REF!</definedName>
    <definedName name="RFP003C">#REF!</definedName>
    <definedName name="RFP003D">#REF!</definedName>
    <definedName name="RFP003E">#REF!</definedName>
    <definedName name="RFP003F">#REF!</definedName>
    <definedName name="Rrpo">#REF!</definedName>
    <definedName name="s">#REF!</definedName>
    <definedName name="s.">#REF!</definedName>
    <definedName name="sanluongnhap">#REF!</definedName>
    <definedName name="SCH">#REF!</definedName>
    <definedName name="SDMONG">#REF!</definedName>
    <definedName name="së_giao_th_ng">#REF!</definedName>
    <definedName name="së_n_ng_nghiÖp_v__pt_n_ng_th_n">#REF!</definedName>
    <definedName name="së_thuû_s_n">#REF!</definedName>
    <definedName name="së_x_y_dùng">#REF!</definedName>
    <definedName name="Sheet1">#REF!</definedName>
    <definedName name="SIZE">#REF!</definedName>
    <definedName name="SL">#REF!</definedName>
    <definedName name="SL_CRD">#REF!</definedName>
    <definedName name="SL_CRS">#REF!</definedName>
    <definedName name="SL_CS">#REF!</definedName>
    <definedName name="SL_DD">#REF!</definedName>
    <definedName name="smax">#REF!</definedName>
    <definedName name="smax1">#REF!</definedName>
    <definedName name="sn">#REF!</definedName>
    <definedName name="soc3p">#REF!</definedName>
    <definedName name="SoilType">#REF!</definedName>
    <definedName name="soluongnhap">#REF!</definedName>
    <definedName name="SORT">#REF!</definedName>
    <definedName name="SPEC">#REF!</definedName>
    <definedName name="SPECSUMMARY">#REF!</definedName>
    <definedName name="ST">#REF!</definedName>
    <definedName name="Start_1">#REF!</definedName>
    <definedName name="Start_10">#REF!</definedName>
    <definedName name="Start_11">#REF!</definedName>
    <definedName name="Start_12">#REF!</definedName>
    <definedName name="Start_13">#REF!</definedName>
    <definedName name="Start_2">#REF!</definedName>
    <definedName name="Start_3">#REF!</definedName>
    <definedName name="Start_4">#REF!</definedName>
    <definedName name="Start_5">#REF!</definedName>
    <definedName name="Start_6">#REF!</definedName>
    <definedName name="Start_7">#REF!</definedName>
    <definedName name="Start_8">#REF!</definedName>
    <definedName name="Start_9">#REF!</definedName>
    <definedName name="sum">#REF!,#REF!</definedName>
    <definedName name="SUMMARY">#REF!</definedName>
    <definedName name="t.">#REF!</definedName>
    <definedName name="t..">#REF!</definedName>
    <definedName name="T.TBA">#REF!</definedName>
    <definedName name="T0.4">#REF!</definedName>
    <definedName name="t101p">#REF!</definedName>
    <definedName name="t103p">#REF!</definedName>
    <definedName name="t10nc1p">#REF!</definedName>
    <definedName name="t10vl1p">#REF!</definedName>
    <definedName name="t121p">#REF!</definedName>
    <definedName name="t123p">#REF!</definedName>
    <definedName name="t141p">#REF!</definedName>
    <definedName name="t143p">#REF!</definedName>
    <definedName name="t14nc3p">#REF!</definedName>
    <definedName name="t14vl3p">#REF!</definedName>
    <definedName name="tadao">#REF!</definedName>
    <definedName name="Tæng_Cty_c__khÝ_NL_v__má">#REF!</definedName>
    <definedName name="TaxTV">10%</definedName>
    <definedName name="TaxXL">5%</definedName>
    <definedName name="TBA">#REF!</definedName>
    <definedName name="tbtram">#REF!</definedName>
    <definedName name="TC">#REF!</definedName>
    <definedName name="TC_NHANH1">#REF!</definedName>
    <definedName name="td1p">#REF!</definedName>
    <definedName name="td3p">#REF!</definedName>
    <definedName name="tdnc1p">#REF!</definedName>
    <definedName name="tdo">#REF!</definedName>
    <definedName name="tdtr2cnc">#REF!</definedName>
    <definedName name="tdtr2cvl">#REF!</definedName>
    <definedName name="tdvl1p">#REF!</definedName>
    <definedName name="ten">#REF!</definedName>
    <definedName name="test">#REF!</definedName>
    <definedName name="TH.BM">#REF!</definedName>
    <definedName name="TH.DVKD">#REF!</definedName>
    <definedName name="TH.HB">#REF!</definedName>
    <definedName name="TH.HR">#REF!</definedName>
    <definedName name="TH.KT">#REF!</definedName>
    <definedName name="TH.NK">#REF!</definedName>
    <definedName name="TH.SL">#REF!</definedName>
    <definedName name="TH.TBDM">#REF!</definedName>
    <definedName name="TH.TC">#REF!</definedName>
    <definedName name="thanhtien">#REF!</definedName>
    <definedName name="THGO1pnc">#REF!</definedName>
    <definedName name="thht">#REF!</definedName>
    <definedName name="THI">#REF!</definedName>
    <definedName name="thinh">#REF!</definedName>
    <definedName name="thkp3">#REF!</definedName>
    <definedName name="thtt">#REF!</definedName>
    <definedName name="Tien">#REF!</definedName>
    <definedName name="TienThanhToan">#REF!</definedName>
    <definedName name="TienThanhToanNB">#REF!</definedName>
    <definedName name="Tim_cong">#REF!</definedName>
    <definedName name="tim_xuat_hien">#REF!</definedName>
    <definedName name="TITAN">#REF!</definedName>
    <definedName name="TLAC120">#REF!</definedName>
    <definedName name="TLAC35">#REF!</definedName>
    <definedName name="TLAC50">#REF!</definedName>
    <definedName name="TLAC70">#REF!</definedName>
    <definedName name="TLAC95">#REF!</definedName>
    <definedName name="Tle">#REF!</definedName>
    <definedName name="ton">#REF!</definedName>
    <definedName name="TOTAL">#REF!</definedName>
    <definedName name="TPLRP">#REF!</definedName>
    <definedName name="Tra_DM_su_dung">#REF!</definedName>
    <definedName name="Tra_don_gia_KS">#REF!</definedName>
    <definedName name="Tra_DTCT">#REF!</definedName>
    <definedName name="Tra_gtxl_cong">#REF!</definedName>
    <definedName name="Tra_tim_hang_mucPT_trung">#REF!</definedName>
    <definedName name="Tra_TL">#REF!</definedName>
    <definedName name="Tra_ty_le2">#REF!</definedName>
    <definedName name="Tra_ty_le3">#REF!</definedName>
    <definedName name="Tra_ty_le4">#REF!</definedName>
    <definedName name="Tra_ty_le5">#REF!</definedName>
    <definedName name="TRA_VAT_LIEU">#REF!</definedName>
    <definedName name="TRA_VL">#REF!</definedName>
    <definedName name="TRADE2">#REF!</definedName>
    <definedName name="TRAM">#REF!</definedName>
    <definedName name="TRAvH">#REF!</definedName>
    <definedName name="TRAVL">#REF!</definedName>
    <definedName name="trigianhapthan">#REF!</definedName>
    <definedName name="trigiaxuatthan">#REF!</definedName>
    <definedName name="TT">#REF!</definedName>
    <definedName name="TT_1P">#REF!</definedName>
    <definedName name="TT_3p">#REF!</definedName>
    <definedName name="ttao">#REF!</definedName>
    <definedName name="tthi">#REF!</definedName>
    <definedName name="ttinh">#REF!</definedName>
    <definedName name="ttronmk">#REF!</definedName>
    <definedName name="tv75nc">#REF!</definedName>
    <definedName name="tv75vl">#REF!</definedName>
    <definedName name="TW">#REF!</definedName>
    <definedName name="ty_le">#REF!</definedName>
    <definedName name="Ty_Le_1">#REF!</definedName>
    <definedName name="ty_le_BTN">#REF!</definedName>
    <definedName name="Ty_le1">#REF!</definedName>
    <definedName name="UP">#REF!,#REF!,#REF!,#REF!,#REF!,#REF!,#REF!,#REF!,#REF!,#REF!,#REF!</definedName>
    <definedName name="VARIINST">#REF!</definedName>
    <definedName name="VARIPURC">#REF!</definedName>
    <definedName name="VC">#REF!</definedName>
    <definedName name="VCHT">#REF!</definedName>
    <definedName name="VCTT">#REF!</definedName>
    <definedName name="vd3p">#REF!</definedName>
    <definedName name="vl1p">#REF!</definedName>
    <definedName name="vl3p">#REF!</definedName>
    <definedName name="VLBS">#N/A</definedName>
    <definedName name="vldn400">#REF!</definedName>
    <definedName name="vldn600">#REF!</definedName>
    <definedName name="VLM">#REF!</definedName>
    <definedName name="vltram">#REF!</definedName>
    <definedName name="vr3p">#REF!</definedName>
    <definedName name="Vu">#REF!</definedName>
    <definedName name="Vu_">#REF!</definedName>
    <definedName name="W">#REF!</definedName>
    <definedName name="Wdaymong">#REF!</definedName>
    <definedName name="wl">#REF!</definedName>
    <definedName name="wrn.chi._.tiÆt." localSheetId="1" hidden="1">{#N/A,#N/A,FALSE,"Chi tiÆt"}</definedName>
    <definedName name="wrn.chi._.tiÆt." localSheetId="2" hidden="1">{#N/A,#N/A,FALSE,"Chi tiÆt"}</definedName>
    <definedName name="wrn.chi._.tiÆt." localSheetId="3" hidden="1">{#N/A,#N/A,FALSE,"Chi tiÆt"}</definedName>
    <definedName name="wrn.chi._.tiÆt." hidden="1">{#N/A,#N/A,FALSE,"Chi tiÆt"}</definedName>
    <definedName name="Ws">#REF!</definedName>
    <definedName name="Wss">#REF!</definedName>
    <definedName name="Wst">#REF!</definedName>
    <definedName name="wt">#REF!</definedName>
    <definedName name="X">#REF!</definedName>
    <definedName name="x1pind">#REF!</definedName>
    <definedName name="x1ping">#REF!</definedName>
    <definedName name="x1pint">#REF!</definedName>
    <definedName name="XCCT">0.5</definedName>
    <definedName name="xfco">#REF!</definedName>
    <definedName name="xfco3p">#REF!</definedName>
    <definedName name="xfcotnc">#REF!</definedName>
    <definedName name="xfcotvl">#REF!</definedName>
    <definedName name="xh">#REF!</definedName>
    <definedName name="xhn">#REF!</definedName>
    <definedName name="xig">#REF!</definedName>
    <definedName name="xig1">#REF!</definedName>
    <definedName name="xig1p">#REF!</definedName>
    <definedName name="xig3p">#REF!</definedName>
    <definedName name="xignc3p">#REF!</definedName>
    <definedName name="xigvl3p">#REF!</definedName>
    <definedName name="xin">#REF!</definedName>
    <definedName name="xin190">#REF!</definedName>
    <definedName name="xin1903p">#REF!</definedName>
    <definedName name="xin2903p">#REF!</definedName>
    <definedName name="xin290nc3p">#REF!</definedName>
    <definedName name="xin290vl3p">#REF!</definedName>
    <definedName name="xin3p">#REF!</definedName>
    <definedName name="xind">#REF!</definedName>
    <definedName name="xind1p">#REF!</definedName>
    <definedName name="xind3p">#REF!</definedName>
    <definedName name="xindnc1p">#REF!</definedName>
    <definedName name="xindvl1p">#REF!</definedName>
    <definedName name="xing1p">#REF!</definedName>
    <definedName name="xingnc1p">#REF!</definedName>
    <definedName name="xingvl1p">#REF!</definedName>
    <definedName name="xinnc3p">#REF!</definedName>
    <definedName name="xint1p">#REF!</definedName>
    <definedName name="xinvl3p">#REF!</definedName>
    <definedName name="xit">#REF!</definedName>
    <definedName name="xit1">#REF!</definedName>
    <definedName name="xit1p">#REF!</definedName>
    <definedName name="xit2nc3p">#REF!</definedName>
    <definedName name="xit2vl3p">#REF!</definedName>
    <definedName name="xit3p">#REF!</definedName>
    <definedName name="xitnc3p">#REF!</definedName>
    <definedName name="xitvl3p">#REF!</definedName>
    <definedName name="xl">#REF!</definedName>
    <definedName name="xlc">#REF!</definedName>
    <definedName name="xlk">#REF!</definedName>
    <definedName name="xn">#REF!</definedName>
    <definedName name="xuatthan">#REF!</definedName>
    <definedName name="y">#REF!</definedName>
    <definedName name="z">#REF!</definedName>
    <definedName name="zl">#REF!</definedName>
    <definedName name="Zw">#REF!</definedName>
    <definedName name="ZYX">#REF!</definedName>
    <definedName name="ZZZ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2" i="5" l="1"/>
  <c r="J11" i="5"/>
  <c r="M11" i="5" s="1"/>
  <c r="I23" i="5" l="1"/>
  <c r="E19" i="4" l="1"/>
  <c r="E10" i="5" l="1"/>
  <c r="E9" i="5" s="1"/>
  <c r="I20" i="4" l="1"/>
  <c r="J20" i="4"/>
  <c r="G20" i="4"/>
  <c r="H20" i="4"/>
  <c r="G30" i="3"/>
  <c r="H30" i="3"/>
  <c r="I30" i="3"/>
  <c r="J30" i="3"/>
  <c r="G20" i="2"/>
  <c r="H20" i="2"/>
  <c r="I20" i="2"/>
  <c r="J20" i="2"/>
  <c r="H29" i="5"/>
  <c r="I29" i="5"/>
  <c r="J29" i="5"/>
  <c r="K29" i="5"/>
  <c r="K20" i="6"/>
  <c r="J20" i="6"/>
  <c r="I20" i="6"/>
  <c r="H20" i="6"/>
  <c r="E10" i="6" l="1"/>
  <c r="E9" i="6" s="1"/>
  <c r="K19" i="6"/>
  <c r="J19" i="6"/>
  <c r="I19" i="6"/>
  <c r="H19" i="6"/>
  <c r="K18" i="6"/>
  <c r="J18" i="6"/>
  <c r="I18" i="6"/>
  <c r="H18" i="6"/>
  <c r="K17" i="6"/>
  <c r="J17" i="6"/>
  <c r="I17" i="6"/>
  <c r="H17" i="6"/>
  <c r="K16" i="6"/>
  <c r="J16" i="6"/>
  <c r="I16" i="6"/>
  <c r="H16" i="6"/>
  <c r="K15" i="6"/>
  <c r="J15" i="6"/>
  <c r="I15" i="6"/>
  <c r="H15" i="6"/>
  <c r="K14" i="6"/>
  <c r="J14" i="6"/>
  <c r="I14" i="6"/>
  <c r="H14" i="6"/>
  <c r="K13" i="6"/>
  <c r="J13" i="6"/>
  <c r="I13" i="6"/>
  <c r="H13" i="6"/>
  <c r="K12" i="6"/>
  <c r="J12" i="6"/>
  <c r="I12" i="6"/>
  <c r="H12" i="6"/>
  <c r="K11" i="6"/>
  <c r="J11" i="6"/>
  <c r="I11" i="6"/>
  <c r="H11" i="6"/>
  <c r="G10" i="6"/>
  <c r="G9" i="6" s="1"/>
  <c r="F10" i="6"/>
  <c r="F9" i="6" s="1"/>
  <c r="D10" i="6"/>
  <c r="D9" i="6" s="1"/>
  <c r="C10" i="6"/>
  <c r="C9" i="6" s="1"/>
  <c r="A3" i="6"/>
  <c r="A2" i="6"/>
  <c r="I9" i="6" l="1"/>
  <c r="I10" i="6"/>
  <c r="K9" i="6"/>
  <c r="K10" i="6"/>
  <c r="J9" i="6"/>
  <c r="J10" i="6"/>
  <c r="H9" i="6"/>
  <c r="H10" i="6"/>
  <c r="F10" i="5"/>
  <c r="E10" i="3"/>
  <c r="E11" i="3" l="1"/>
  <c r="E9" i="3"/>
  <c r="H11" i="5"/>
  <c r="I11" i="5"/>
  <c r="K11" i="5"/>
  <c r="H12" i="5"/>
  <c r="I12" i="5"/>
  <c r="K12" i="5"/>
  <c r="H13" i="5"/>
  <c r="I13" i="5"/>
  <c r="J13" i="5"/>
  <c r="K13" i="5"/>
  <c r="H14" i="5"/>
  <c r="I14" i="5"/>
  <c r="J14" i="5"/>
  <c r="K14" i="5"/>
  <c r="H15" i="5"/>
  <c r="I15" i="5"/>
  <c r="J15" i="5"/>
  <c r="M15" i="5" s="1"/>
  <c r="K15" i="5"/>
  <c r="H16" i="5"/>
  <c r="I16" i="5"/>
  <c r="J16" i="5"/>
  <c r="M16" i="5" s="1"/>
  <c r="K16" i="5"/>
  <c r="H17" i="5"/>
  <c r="I17" i="5"/>
  <c r="J17" i="5"/>
  <c r="M17" i="5" s="1"/>
  <c r="K17" i="5"/>
  <c r="H18" i="5"/>
  <c r="I18" i="5"/>
  <c r="J18" i="5"/>
  <c r="K18" i="5"/>
  <c r="J19" i="5"/>
  <c r="K19" i="5"/>
  <c r="H20" i="5"/>
  <c r="I20" i="5"/>
  <c r="J20" i="5"/>
  <c r="K20" i="5"/>
  <c r="H21" i="5"/>
  <c r="I21" i="5"/>
  <c r="J21" i="5"/>
  <c r="K21" i="5"/>
  <c r="H22" i="5"/>
  <c r="I22" i="5"/>
  <c r="J22" i="5"/>
  <c r="K22" i="5"/>
  <c r="K23" i="5"/>
  <c r="H24" i="5"/>
  <c r="I24" i="5"/>
  <c r="J24" i="5"/>
  <c r="M24" i="5" s="1"/>
  <c r="K24" i="5"/>
  <c r="H25" i="5"/>
  <c r="I25" i="5"/>
  <c r="J25" i="5"/>
  <c r="K25" i="5"/>
  <c r="H26" i="5"/>
  <c r="I26" i="5"/>
  <c r="J26" i="5"/>
  <c r="K26" i="5"/>
  <c r="K27" i="5"/>
  <c r="H28" i="5"/>
  <c r="I28" i="5"/>
  <c r="J28" i="5"/>
  <c r="K28" i="5"/>
  <c r="J11" i="2"/>
  <c r="J12" i="2"/>
  <c r="J13" i="2"/>
  <c r="J14" i="2"/>
  <c r="J15" i="2"/>
  <c r="J16" i="2"/>
  <c r="J17" i="2"/>
  <c r="J18" i="2"/>
  <c r="J19" i="2"/>
  <c r="I11" i="2"/>
  <c r="I12" i="2"/>
  <c r="I13" i="2"/>
  <c r="I14" i="2"/>
  <c r="I15" i="2"/>
  <c r="I16" i="2"/>
  <c r="I17" i="2"/>
  <c r="I18" i="2"/>
  <c r="I19" i="2"/>
  <c r="H11" i="2"/>
  <c r="H12" i="2"/>
  <c r="H13" i="2"/>
  <c r="H14" i="2"/>
  <c r="H15" i="2"/>
  <c r="H16" i="2"/>
  <c r="H17" i="2"/>
  <c r="H18" i="2"/>
  <c r="H19" i="2"/>
  <c r="G11" i="2"/>
  <c r="G12" i="2"/>
  <c r="G13" i="2"/>
  <c r="G14" i="2"/>
  <c r="G15" i="2"/>
  <c r="G16" i="2"/>
  <c r="G17" i="2"/>
  <c r="G18" i="2"/>
  <c r="G19" i="2"/>
  <c r="J12" i="3"/>
  <c r="J13" i="3"/>
  <c r="J14" i="3"/>
  <c r="J15" i="3"/>
  <c r="J16" i="3"/>
  <c r="J17" i="3"/>
  <c r="J18" i="3"/>
  <c r="J19" i="3"/>
  <c r="J20" i="3"/>
  <c r="J21" i="3"/>
  <c r="J22" i="3"/>
  <c r="J23" i="3"/>
  <c r="J24" i="3"/>
  <c r="J25" i="3"/>
  <c r="J26" i="3"/>
  <c r="J27" i="3"/>
  <c r="J28" i="3"/>
  <c r="J29" i="3"/>
  <c r="I12" i="3"/>
  <c r="I13" i="3"/>
  <c r="I14" i="3"/>
  <c r="I15" i="3"/>
  <c r="I16" i="3"/>
  <c r="I17" i="3"/>
  <c r="I18" i="3"/>
  <c r="I19" i="3"/>
  <c r="I20" i="3"/>
  <c r="I21" i="3"/>
  <c r="I22" i="3"/>
  <c r="I23" i="3"/>
  <c r="I25" i="3"/>
  <c r="I26" i="3"/>
  <c r="I27" i="3"/>
  <c r="I29" i="3"/>
  <c r="H12" i="3"/>
  <c r="H13" i="3"/>
  <c r="H14" i="3"/>
  <c r="H15" i="3"/>
  <c r="H16" i="3"/>
  <c r="H17" i="3"/>
  <c r="H18" i="3"/>
  <c r="H19" i="3"/>
  <c r="H21" i="3"/>
  <c r="H22" i="3"/>
  <c r="H23" i="3"/>
  <c r="H24" i="3"/>
  <c r="H25" i="3"/>
  <c r="H26" i="3"/>
  <c r="H27" i="3"/>
  <c r="H29" i="3"/>
  <c r="G12" i="3"/>
  <c r="G13" i="3"/>
  <c r="G14" i="3"/>
  <c r="G15" i="3"/>
  <c r="G16" i="3"/>
  <c r="G17" i="3"/>
  <c r="G18" i="3"/>
  <c r="G19" i="3"/>
  <c r="G21" i="3"/>
  <c r="G22" i="3"/>
  <c r="G23" i="3"/>
  <c r="G25" i="3"/>
  <c r="G26" i="3"/>
  <c r="G27" i="3"/>
  <c r="G29" i="3"/>
  <c r="F10" i="3"/>
  <c r="F11" i="3" l="1"/>
  <c r="F9" i="3"/>
  <c r="J9" i="3"/>
  <c r="I9" i="3"/>
  <c r="J10" i="3"/>
  <c r="I10" i="3"/>
  <c r="I11" i="4"/>
  <c r="I12" i="4"/>
  <c r="I13" i="4"/>
  <c r="I14" i="4"/>
  <c r="I15" i="4"/>
  <c r="I16" i="4"/>
  <c r="I17" i="4"/>
  <c r="I18" i="4"/>
  <c r="I19" i="4"/>
  <c r="J11" i="4"/>
  <c r="J12" i="4"/>
  <c r="J13" i="4"/>
  <c r="J14" i="4"/>
  <c r="J15" i="4"/>
  <c r="J16" i="4"/>
  <c r="J17" i="4"/>
  <c r="J18" i="4"/>
  <c r="J19" i="4"/>
  <c r="H12" i="4"/>
  <c r="H13" i="4"/>
  <c r="H14" i="4"/>
  <c r="H15" i="4"/>
  <c r="H16" i="4"/>
  <c r="H17" i="4"/>
  <c r="H18" i="4"/>
  <c r="H19" i="4"/>
  <c r="G12" i="4"/>
  <c r="G13" i="4"/>
  <c r="G14" i="4"/>
  <c r="G15" i="4"/>
  <c r="G16" i="4"/>
  <c r="G17" i="4"/>
  <c r="G18" i="4"/>
  <c r="G19" i="4"/>
  <c r="H11" i="4"/>
  <c r="G11" i="4"/>
  <c r="D10" i="4"/>
  <c r="D9" i="4" s="1"/>
  <c r="E10" i="4"/>
  <c r="E9" i="4" s="1"/>
  <c r="F10" i="4"/>
  <c r="F9" i="4" s="1"/>
  <c r="C10" i="4"/>
  <c r="C9" i="4" s="1"/>
  <c r="J9" i="4" l="1"/>
  <c r="I9" i="4"/>
  <c r="H9" i="4"/>
  <c r="G9" i="4"/>
  <c r="J11" i="3"/>
  <c r="I11" i="3"/>
  <c r="G10" i="4"/>
  <c r="I10" i="4"/>
  <c r="H10" i="4"/>
  <c r="J10" i="4"/>
  <c r="D10" i="3"/>
  <c r="H10" i="3" s="1"/>
  <c r="C10" i="3"/>
  <c r="G10" i="3" s="1"/>
  <c r="F9" i="5"/>
  <c r="G10" i="5"/>
  <c r="G9" i="5" s="1"/>
  <c r="E10" i="2"/>
  <c r="F10" i="2"/>
  <c r="F9" i="2" s="1"/>
  <c r="K9" i="5" l="1"/>
  <c r="J9" i="5"/>
  <c r="M9" i="5" s="1"/>
  <c r="C11" i="3"/>
  <c r="G11" i="3" s="1"/>
  <c r="D11" i="3"/>
  <c r="H11" i="3" s="1"/>
  <c r="C9" i="3"/>
  <c r="G9" i="3" s="1"/>
  <c r="D9" i="3"/>
  <c r="H9" i="3" s="1"/>
  <c r="I10" i="2"/>
  <c r="J10" i="2"/>
  <c r="E9" i="2"/>
  <c r="J10" i="5"/>
  <c r="M10" i="5" s="1"/>
  <c r="K10" i="5"/>
  <c r="D10" i="2"/>
  <c r="D9" i="2" s="1"/>
  <c r="C10" i="2"/>
  <c r="C9" i="2" s="1"/>
  <c r="G10" i="2" l="1"/>
  <c r="H10" i="2"/>
  <c r="G9" i="2"/>
  <c r="H9" i="2"/>
  <c r="I9" i="2"/>
  <c r="J9" i="2"/>
  <c r="D10" i="5"/>
  <c r="C10" i="5"/>
  <c r="D9" i="5" l="1"/>
  <c r="I9" i="5" s="1"/>
  <c r="I10" i="5"/>
  <c r="C9" i="5"/>
  <c r="H9" i="5" s="1"/>
  <c r="H10" i="5"/>
  <c r="A3" i="2"/>
  <c r="A2" i="2"/>
  <c r="B30" i="3" l="1"/>
  <c r="A3" i="3" l="1"/>
  <c r="B10" i="4" l="1"/>
  <c r="A3" i="4" l="1"/>
  <c r="A2" i="4" l="1"/>
</calcChain>
</file>

<file path=xl/sharedStrings.xml><?xml version="1.0" encoding="utf-8"?>
<sst xmlns="http://schemas.openxmlformats.org/spreadsheetml/2006/main" count="202" uniqueCount="75">
  <si>
    <t>ĐVT: Triệu đồng</t>
  </si>
  <si>
    <t>Các khoản  thu</t>
  </si>
  <si>
    <t>Dự toán</t>
  </si>
  <si>
    <t>Số thu</t>
  </si>
  <si>
    <t>So sánh với dự toán (%)</t>
  </si>
  <si>
    <t>So với cùng kỳ</t>
  </si>
  <si>
    <t>Bộ TC giao</t>
  </si>
  <si>
    <t>Cùng kỳ</t>
  </si>
  <si>
    <t>Bộ TC</t>
  </si>
  <si>
    <t>Tỉnh</t>
  </si>
  <si>
    <t>Số tương đối (%)</t>
  </si>
  <si>
    <t>Số tuyệt đối (+/-)</t>
  </si>
  <si>
    <t>B</t>
  </si>
  <si>
    <t>I</t>
  </si>
  <si>
    <t>Thu nội địa</t>
  </si>
  <si>
    <t>Thu nội địa trừ tiền SD đất</t>
  </si>
  <si>
    <t>Thuế thu nhập cá nhân</t>
  </si>
  <si>
    <t>Lệ phí trước bạ</t>
  </si>
  <si>
    <t>Thu phí, lệ phí</t>
  </si>
  <si>
    <t>Thu khác ngân sách</t>
  </si>
  <si>
    <t>II</t>
  </si>
  <si>
    <t>Tên đơn vị</t>
  </si>
  <si>
    <t>TT</t>
  </si>
  <si>
    <t>Tỉnh giao</t>
  </si>
  <si>
    <t>BTC</t>
  </si>
  <si>
    <t>A</t>
  </si>
  <si>
    <t>TP Bắc Kạn</t>
  </si>
  <si>
    <t>Huyện Bạch Thông</t>
  </si>
  <si>
    <t>Huyện Chợ Mới</t>
  </si>
  <si>
    <t>Huyện Chợ Đồn</t>
  </si>
  <si>
    <t>Huyện Na Rì</t>
  </si>
  <si>
    <t>Huyện Ngân Sơn</t>
  </si>
  <si>
    <t>Huyện Ba Bể</t>
  </si>
  <si>
    <t>Huyện Pác Nặm</t>
  </si>
  <si>
    <t>VP Cục Thuế</t>
  </si>
  <si>
    <t>5=3/1</t>
  </si>
  <si>
    <t>6=3/2</t>
  </si>
  <si>
    <t>7=3/4</t>
  </si>
  <si>
    <t>8=3-4</t>
  </si>
  <si>
    <t>Tổng thu (I+II)</t>
  </si>
  <si>
    <t>Thu từ hoạt động XNK (chi tiết sắc thuế)</t>
  </si>
  <si>
    <t>Tổng thu nội địa</t>
  </si>
  <si>
    <t>Thu từ hoạt động XNK</t>
  </si>
  <si>
    <t>Thu từ quỹ đất công ích và thu hoa lợi, công sản khác</t>
  </si>
  <si>
    <t>Thuế bảo vệ môi trường</t>
  </si>
  <si>
    <t>Thuế sử dụng đất nông nghiệp</t>
  </si>
  <si>
    <t>Thuế sử dụng đất phi nông nghiệp</t>
  </si>
  <si>
    <t>Tiền cho thuê đất, thuê mặt nước</t>
  </si>
  <si>
    <t>Thu tiền sử dụng đất</t>
  </si>
  <si>
    <t>Thu từ hoạt động xổ số kiến thiết</t>
  </si>
  <si>
    <t>Thu tiền cấp quyền khai thác khoáng sản</t>
  </si>
  <si>
    <t xml:space="preserve"> TT</t>
  </si>
  <si>
    <t>Biểu số 01</t>
  </si>
  <si>
    <t>Biểu số 02</t>
  </si>
  <si>
    <t xml:space="preserve">Thu tiền cho thuê và bán nhà ở thuộc sở hữu nhà nước </t>
  </si>
  <si>
    <t>Thu từ khu vực DNNN do TW quản lý</t>
  </si>
  <si>
    <t>Thu từ khu vực DNNN do ĐP quản lý</t>
  </si>
  <si>
    <t>Thu từ khu vực DN có vốn đầu tư nước ngoài</t>
  </si>
  <si>
    <t>Thu từ khu vực kinh tế ngoài quốc doanh</t>
  </si>
  <si>
    <t>Thu cổ tức, LN được chia và LNST NSĐP hưởng 100%</t>
  </si>
  <si>
    <t xml:space="preserve"> Tỉnh giao</t>
  </si>
  <si>
    <t>ƯỚC THU NSNN NĂM 2023</t>
  </si>
  <si>
    <t>Ước TH 2023</t>
  </si>
  <si>
    <t>TH năm 2022</t>
  </si>
  <si>
    <t>TH 2022</t>
  </si>
  <si>
    <t xml:space="preserve">Thu từ hoạt động xổ số </t>
  </si>
  <si>
    <t>KẾT QUẢ ƯỚC THU NSNN 6 THÁNG ĐẦU NĂM 2023</t>
  </si>
  <si>
    <t>Đến 13/6/2023</t>
  </si>
  <si>
    <t>ước TH 6 tháng đầu năm</t>
  </si>
  <si>
    <t>Đến 20/6</t>
  </si>
  <si>
    <t>Biểu số 07</t>
  </si>
  <si>
    <t>Biểu số 08</t>
  </si>
  <si>
    <t>VP Cục Thuế tỉnh</t>
  </si>
  <si>
    <t>(Kèm theo Báo cáo số            /BC-UBND ngày       tháng 7 năm 2023 của Ủy ban nhân dân tỉnh Bắc Kạn)</t>
  </si>
  <si>
    <t>Thực hiện 6 tháng đầu năm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</si>
</sst>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8">
    <numFmt numFmtId="5" formatCode="&quot;$&quot;#,##0_);\(&quot;$&quot;#,##0\)"/>
    <numFmt numFmtId="6" formatCode="&quot;$&quot;#,##0_);[Red]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\ _₫_-;\-* #,##0\ _₫_-;_-* &quot;-&quot;\ _₫_-;_-@_-"/>
    <numFmt numFmtId="165" formatCode="_-* #,##0.00\ _₫_-;\-* #,##0.00\ _₫_-;_-* &quot;-&quot;??\ _₫_-;_-@_-"/>
    <numFmt numFmtId="166" formatCode="_-* #,##0_-;\-* #,##0_-;_-* &quot;-&quot;_-;_-@_-"/>
    <numFmt numFmtId="167" formatCode="_-* #,##0.00_-;\-* #,##0.00_-;_-* &quot;-&quot;??_-;_-@_-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Tháng&quot;\ 00"/>
    <numFmt numFmtId="171" formatCode="#,##0.0"/>
    <numFmt numFmtId="172" formatCode="0.0%"/>
    <numFmt numFmtId="173" formatCode="0.0"/>
    <numFmt numFmtId="174" formatCode="&quot;Ngày &quot;dd&quot;  tháng &quot;mm&quot; năm&quot;\ yyyy"/>
    <numFmt numFmtId="175" formatCode="_(* #,##0_);_(* \(#,##0\);_(* &quot;-&quot;??_);_(@_)"/>
    <numFmt numFmtId="176" formatCode="#.000\.##0"/>
    <numFmt numFmtId="177" formatCode="00.000"/>
    <numFmt numFmtId="178" formatCode="&quot;?&quot;#,##0;&quot;?&quot;\-#,##0"/>
    <numFmt numFmtId="179" formatCode="_-* #,##0\ _F_-;\-* #,##0\ _F_-;_-* &quot;-&quot;\ _F_-;_-@_-"/>
    <numFmt numFmtId="180" formatCode="_ &quot;\&quot;* #,##0_ ;_ &quot;\&quot;* \-#,##0_ ;_ &quot;\&quot;* &quot;-&quot;_ ;_ @_ "/>
    <numFmt numFmtId="181" formatCode="_ &quot;\&quot;* #,##0.00_ ;_ &quot;\&quot;* \-#,##0.00_ ;_ &quot;\&quot;* &quot;-&quot;??_ ;_ @_ "/>
    <numFmt numFmtId="182" formatCode="_ * #,##0_ ;_ * \-#,##0_ ;_ * &quot;-&quot;_ ;_ @_ "/>
    <numFmt numFmtId="183" formatCode="_ * #,##0.00_ ;_ * \-#,##0.00_ ;_ * &quot;-&quot;??_ ;_ @_ "/>
    <numFmt numFmtId="184" formatCode="0.000"/>
    <numFmt numFmtId="185" formatCode="#,##0.0_);\(#,##0.0\)"/>
    <numFmt numFmtId="186" formatCode="_(* #,##0.0000_);_(* \(#,##0.0000\);_(* &quot;-&quot;??_);_(@_)"/>
    <numFmt numFmtId="187" formatCode="0.0%;[Red]\(0.0%\)"/>
    <numFmt numFmtId="188" formatCode="_ * #,##0.00_)&quot;£&quot;_ ;_ * \(#,##0.00\)&quot;£&quot;_ ;_ * &quot;-&quot;??_)&quot;£&quot;_ ;_ @_ "/>
    <numFmt numFmtId="189" formatCode="0.0%;\(0.0%\)"/>
    <numFmt numFmtId="190" formatCode="0.000_)"/>
    <numFmt numFmtId="191" formatCode="&quot;C&quot;#,##0.00_);\(&quot;C&quot;#,##0.00\)"/>
    <numFmt numFmtId="192" formatCode="\$#,##0\ ;\(\$#,##0\)"/>
    <numFmt numFmtId="193" formatCode="&quot;C&quot;#,##0_);\(&quot;C&quot;#,##0\)"/>
    <numFmt numFmtId="194" formatCode="&quot;$&quot;\ \ \ \ #,##0_);\(&quot;$&quot;\ \ \ #,##0\)"/>
    <numFmt numFmtId="195" formatCode="&quot;$&quot;\ \ \ \ \ #,##0_);\(&quot;$&quot;\ \ \ \ \ #,##0\)"/>
    <numFmt numFmtId="196" formatCode="&quot;C&quot;#,##0_);[Red]\(&quot;C&quot;#,##0\)"/>
    <numFmt numFmtId="197" formatCode="#,###;\-#,###;&quot;&quot;;_(@_)"/>
    <numFmt numFmtId="198" formatCode="_-&quot;£&quot;* #,##0_-;\-&quot;£&quot;* #,##0_-;_-&quot;£&quot;* &quot;-&quot;_-;_-@_-"/>
    <numFmt numFmtId="199" formatCode="#,##0\ &quot;$&quot;_);[Red]\(#,##0\ &quot;$&quot;\)"/>
    <numFmt numFmtId="200" formatCode="&quot;$&quot;###,0&quot;.&quot;00_);[Red]\(&quot;$&quot;###,0&quot;.&quot;00\)"/>
    <numFmt numFmtId="201" formatCode="&quot;\&quot;#,##0;[Red]\-&quot;\&quot;#,##0"/>
    <numFmt numFmtId="202" formatCode="&quot;\&quot;#,##0.00;\-&quot;\&quot;#,##0.00"/>
    <numFmt numFmtId="203" formatCode="0.00_)"/>
    <numFmt numFmtId="204" formatCode="#,##0.000_);\(#,##0.000\)"/>
    <numFmt numFmtId="205" formatCode="#,##0.00\ &quot;F&quot;;[Red]\-#,##0.00\ &quot;F&quot;"/>
    <numFmt numFmtId="206" formatCode="#,##0\ &quot;F&quot;;\-#,##0\ &quot;F&quot;"/>
    <numFmt numFmtId="207" formatCode="#,##0\ &quot;F&quot;;[Red]\-#,##0\ &quot;F&quot;"/>
    <numFmt numFmtId="208" formatCode="_-* #,##0\ &quot;F&quot;_-;\-* #,##0\ &quot;F&quot;_-;_-* &quot;-&quot;\ &quot;F&quot;_-;_-@_-"/>
    <numFmt numFmtId="209" formatCode="#,##0.00\ &quot;F&quot;;\-#,##0.00\ &quot;F&quot;"/>
    <numFmt numFmtId="210" formatCode="&quot;\&quot;#,##0;[Red]&quot;\&quot;&quot;\&quot;\-#,##0"/>
    <numFmt numFmtId="211" formatCode="&quot;\&quot;#,##0.00;[Red]&quot;\&quot;&quot;\&quot;&quot;\&quot;&quot;\&quot;&quot;\&quot;&quot;\&quot;\-#,##0.00"/>
    <numFmt numFmtId="212" formatCode="&quot;\&quot;#,##0.00;[Red]&quot;\&quot;\-#,##0.00"/>
    <numFmt numFmtId="213" formatCode="&quot;\&quot;#,##0;[Red]&quot;\&quot;\-#,##0"/>
    <numFmt numFmtId="214" formatCode="_-* #,##0.0\ _₫_-;\-* #,##0.0\ _₫_-;_-* &quot;-&quot;??\ _₫_-;_-@_-"/>
    <numFmt numFmtId="215" formatCode="_-* #,##0.0\ _₫_-;\-* #,##0.0\ _₫_-;_-* &quot;-&quot;?\ _₫_-;_-@_-"/>
  </numFmts>
  <fonts count="118">
    <font>
      <sz val="14"/>
      <color theme="1"/>
      <name val="Times New Roman"/>
      <family val="2"/>
    </font>
    <font>
      <sz val="12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sz val="10"/>
      <color indexed="9"/>
      <name val="Times New Roman"/>
      <family val="1"/>
    </font>
    <font>
      <i/>
      <u/>
      <sz val="12"/>
      <color indexed="9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z val="12"/>
      <color indexed="9"/>
      <name val="Times New Roman"/>
      <family val="1"/>
    </font>
    <font>
      <b/>
      <sz val="11"/>
      <color indexed="9"/>
      <name val="Times New Roman"/>
      <family val="1"/>
    </font>
    <font>
      <b/>
      <sz val="14"/>
      <color theme="0"/>
      <name val="Times New Roman"/>
      <family val="1"/>
    </font>
    <font>
      <sz val="8"/>
      <color rgb="FFFF000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u/>
      <sz val="12"/>
      <name val="Times New Roman"/>
      <family val="1"/>
    </font>
    <font>
      <sz val="12"/>
      <color rgb="FFFF0000"/>
      <name val="Times New Roman"/>
      <family val="1"/>
    </font>
    <font>
      <sz val="11"/>
      <name val="??"/>
      <family val="3"/>
    </font>
    <font>
      <sz val="10"/>
      <name val="?? ??"/>
      <family val="1"/>
      <charset val="136"/>
    </font>
    <font>
      <sz val="10"/>
      <name val="Arial"/>
      <family val="2"/>
    </font>
    <font>
      <sz val="14"/>
      <name val="??"/>
      <family val="3"/>
    </font>
    <font>
      <sz val="12"/>
      <name val="????"/>
      <family val="1"/>
      <charset val="136"/>
    </font>
    <font>
      <sz val="12"/>
      <name val="Courier"/>
      <family val="3"/>
    </font>
    <font>
      <sz val="12"/>
      <name val="|??¢¥¢¬¨Ï"/>
      <family val="1"/>
      <charset val="129"/>
    </font>
    <font>
      <sz val="12"/>
      <name val=".VnTime"/>
      <family val="2"/>
    </font>
    <font>
      <sz val="12"/>
      <name val="???"/>
    </font>
    <font>
      <sz val="12"/>
      <name val="¹ÙÅÁÃ¼"/>
      <family val="1"/>
    </font>
    <font>
      <i/>
      <sz val="12"/>
      <color indexed="8"/>
      <name val=".VnBook-AntiquaH"/>
      <family val="2"/>
    </font>
    <font>
      <sz val="11"/>
      <color indexed="8"/>
      <name val="Calibri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1"/>
      <color indexed="9"/>
      <name val="Calibri"/>
      <family val="2"/>
    </font>
    <font>
      <sz val="12"/>
      <name val="±¼¸²Ã¼"/>
      <family val="3"/>
      <charset val="129"/>
    </font>
    <font>
      <sz val="12"/>
      <name val="¹UAAA¼"/>
      <family val="3"/>
      <charset val="129"/>
    </font>
    <font>
      <sz val="11"/>
      <name val="±¼¸²Ã¼"/>
      <family val="3"/>
      <charset val="129"/>
    </font>
    <font>
      <sz val="8"/>
      <name val="Times New Roman"/>
      <family val="1"/>
    </font>
    <font>
      <sz val="11"/>
      <color indexed="20"/>
      <name val="Calibri"/>
      <family val="2"/>
    </font>
    <font>
      <sz val="12"/>
      <name val="Tms Rmn"/>
    </font>
    <font>
      <sz val="12"/>
      <name val="µ¸¿òÃ¼"/>
      <family val="3"/>
      <charset val="129"/>
    </font>
    <font>
      <sz val="10"/>
      <name val="±¼¸²A¼"/>
      <family val="3"/>
      <charset val="129"/>
    </font>
    <font>
      <sz val="10"/>
      <name val="Helv"/>
    </font>
    <font>
      <b/>
      <sz val="11"/>
      <color indexed="52"/>
      <name val="Calibri"/>
      <family val="2"/>
    </font>
    <font>
      <b/>
      <sz val="10"/>
      <name val="Helv"/>
      <family val="2"/>
    </font>
    <font>
      <b/>
      <sz val="11"/>
      <color indexed="9"/>
      <name val="Calibri"/>
      <family val="2"/>
    </font>
    <font>
      <sz val="10"/>
      <name val=".VnArial"/>
      <family val="2"/>
    </font>
    <font>
      <sz val="11"/>
      <name val="Tms Rmn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name val="MS Serif"/>
      <family val="1"/>
    </font>
    <font>
      <sz val="10"/>
      <color indexed="8"/>
      <name val="Arial"/>
      <family val="2"/>
    </font>
    <font>
      <sz val="10"/>
      <name val="Arial CE"/>
      <charset val="238"/>
    </font>
    <font>
      <b/>
      <sz val="11"/>
      <color indexed="8"/>
      <name val="Calibri"/>
      <family val="2"/>
    </font>
    <font>
      <sz val="10"/>
      <color indexed="16"/>
      <name val="MS Serif"/>
      <family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sz val="13"/>
      <name val=".VnTime"/>
      <family val="2"/>
    </font>
    <font>
      <b/>
      <sz val="12"/>
      <color indexed="9"/>
      <name val="Tms Rmn"/>
    </font>
    <font>
      <b/>
      <sz val="12"/>
      <name val="Helv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1"/>
      <color indexed="56"/>
      <name val="Calibri"/>
      <family val="2"/>
    </font>
    <font>
      <b/>
      <sz val="8"/>
      <name val="MS Sans Serif"/>
      <family val="2"/>
    </font>
    <font>
      <b/>
      <sz val="10"/>
      <name val=".VnTime"/>
      <family val="2"/>
    </font>
    <font>
      <b/>
      <sz val="14"/>
      <name val=".VnTimeH"/>
      <family val="2"/>
    </font>
    <font>
      <sz val="8"/>
      <color indexed="12"/>
      <name val="Helv"/>
    </font>
    <font>
      <sz val="11"/>
      <color indexed="52"/>
      <name val="Calibri"/>
      <family val="2"/>
    </font>
    <font>
      <b/>
      <sz val="11"/>
      <name val="Helv"/>
      <family val="2"/>
    </font>
    <font>
      <sz val="12"/>
      <name val="Arial"/>
      <family val="2"/>
    </font>
    <font>
      <sz val="11"/>
      <color indexed="60"/>
      <name val="Calibri"/>
      <family val="2"/>
    </font>
    <font>
      <sz val="7"/>
      <name val="Small Fonts"/>
      <family val="2"/>
    </font>
    <font>
      <b/>
      <i/>
      <sz val="16"/>
      <name val="Helv"/>
    </font>
    <font>
      <sz val="13"/>
      <name val="Times New Roman"/>
      <family val="1"/>
    </font>
    <font>
      <sz val="14"/>
      <name val=".VnTime"/>
      <family val="2"/>
    </font>
    <font>
      <b/>
      <sz val="11"/>
      <name val="Arial"/>
      <family val="2"/>
    </font>
    <font>
      <b/>
      <sz val="11"/>
      <color indexed="63"/>
      <name val="Calibri"/>
      <family val="2"/>
    </font>
    <font>
      <sz val="12"/>
      <name val="Helv"/>
    </font>
    <font>
      <b/>
      <sz val="10"/>
      <name val="MS Sans Serif"/>
      <family val="2"/>
    </font>
    <font>
      <sz val="8"/>
      <name val="Wingdings"/>
      <charset val="2"/>
    </font>
    <font>
      <sz val="8"/>
      <name val="Helv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sz val="12"/>
      <color indexed="8"/>
      <name val="Arial"/>
      <family val="2"/>
    </font>
    <font>
      <i/>
      <sz val="12"/>
      <color indexed="8"/>
      <name val="Arial"/>
      <family val="2"/>
    </font>
    <font>
      <sz val="19"/>
      <color indexed="48"/>
      <name val="Arial"/>
      <family val="2"/>
    </font>
    <font>
      <sz val="12"/>
      <color indexed="14"/>
      <name val="Arial"/>
      <family val="2"/>
    </font>
    <font>
      <b/>
      <sz val="18"/>
      <color indexed="62"/>
      <name val="Cambria"/>
      <family val="2"/>
    </font>
    <font>
      <sz val="8"/>
      <name val="MS Sans Serif"/>
      <family val="2"/>
    </font>
    <font>
      <sz val="8"/>
      <name val="Tms Rmn"/>
    </font>
    <font>
      <sz val="10"/>
      <name val=".VnTime"/>
      <family val="2"/>
    </font>
    <font>
      <b/>
      <sz val="8"/>
      <color indexed="8"/>
      <name val="Helv"/>
    </font>
    <font>
      <b/>
      <sz val="18"/>
      <color indexed="56"/>
      <name val="Cambria"/>
      <family val="2"/>
    </font>
    <font>
      <b/>
      <sz val="8"/>
      <name val="VN Helvetica"/>
    </font>
    <font>
      <b/>
      <sz val="12"/>
      <name val=".VnTime"/>
      <family val="2"/>
    </font>
    <font>
      <b/>
      <sz val="10"/>
      <name val="VN AvantGBook"/>
    </font>
    <font>
      <b/>
      <sz val="16"/>
      <name val=".VnTime"/>
      <family val="2"/>
    </font>
    <font>
      <sz val="9"/>
      <name val=".VnTime"/>
      <family val="2"/>
    </font>
    <font>
      <sz val="11"/>
      <color indexed="10"/>
      <name val="Calibri"/>
      <family val="2"/>
    </font>
    <font>
      <sz val="14"/>
      <name val=".VnArial"/>
      <family val="2"/>
    </font>
    <font>
      <sz val="10"/>
      <name val=" "/>
      <family val="1"/>
      <charset val="136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9"/>
      <name val="Arial"/>
      <family val="2"/>
    </font>
    <font>
      <sz val="12"/>
      <color indexed="10"/>
      <name val="Times New Roman"/>
      <family val="1"/>
    </font>
    <font>
      <i/>
      <sz val="12"/>
      <color indexed="9"/>
      <name val="Times New Roman"/>
      <family val="1"/>
    </font>
    <font>
      <b/>
      <sz val="12"/>
      <color indexed="9"/>
      <name val="Times New Roman"/>
      <family val="1"/>
    </font>
    <font>
      <b/>
      <sz val="12"/>
      <color theme="0"/>
      <name val="Times New Roman"/>
      <family val="1"/>
    </font>
    <font>
      <i/>
      <sz val="13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4"/>
      <color theme="1"/>
      <name val="Times New Roman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5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62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10"/>
      </patternFill>
    </fill>
    <fill>
      <patternFill patternType="solid">
        <fgColor indexed="42"/>
        <bgColor indexed="42"/>
      </patternFill>
    </fill>
    <fill>
      <patternFill patternType="solid">
        <fgColor indexed="57"/>
      </patternFill>
    </fill>
    <fill>
      <patternFill patternType="solid">
        <fgColor indexed="27"/>
        <bgColor indexed="27"/>
      </patternFill>
    </fill>
    <fill>
      <patternFill patternType="solid">
        <fgColor indexed="47"/>
        <bgColor indexed="4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darkVertical"/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5"/>
        <bgColor indexed="64"/>
      </patternFill>
    </fill>
    <fill>
      <patternFill patternType="gray125">
        <fgColor indexed="35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10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64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2">
    <xf numFmtId="0" fontId="0" fillId="0" borderId="0"/>
    <xf numFmtId="0" fontId="1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7" fontId="19" fillId="0" borderId="0" applyFont="0" applyFill="0" applyBorder="0" applyAlignment="0" applyProtection="0"/>
    <xf numFmtId="0" fontId="20" fillId="0" borderId="0" applyFont="0" applyFill="0" applyBorder="0" applyAlignment="0" applyProtection="0"/>
    <xf numFmtId="178" fontId="19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0" fontId="22" fillId="0" borderId="0" applyFont="0" applyFill="0" applyBorder="0" applyAlignment="0" applyProtection="0"/>
    <xf numFmtId="38" fontId="22" fillId="0" borderId="0" applyFont="0" applyFill="0" applyBorder="0" applyAlignment="0" applyProtection="0"/>
    <xf numFmtId="166" fontId="23" fillId="0" borderId="0" applyFont="0" applyFill="0" applyBorder="0" applyAlignment="0" applyProtection="0"/>
    <xf numFmtId="167" fontId="23" fillId="0" borderId="0" applyFont="0" applyFill="0" applyBorder="0" applyAlignment="0" applyProtection="0"/>
    <xf numFmtId="6" fontId="24" fillId="0" borderId="0" applyFont="0" applyFill="0" applyBorder="0" applyAlignment="0" applyProtection="0"/>
    <xf numFmtId="0" fontId="1" fillId="0" borderId="0">
      <alignment vertical="center"/>
    </xf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5" fillId="0" borderId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179" fontId="26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9" fillId="3" borderId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1" fillId="3" borderId="0"/>
    <xf numFmtId="0" fontId="32" fillId="0" borderId="0">
      <alignment wrapText="1"/>
    </xf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7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0" fillId="21" borderId="0" applyNumberFormat="0" applyBorder="0" applyAlignment="0" applyProtection="0"/>
    <xf numFmtId="0" fontId="30" fillId="25" borderId="0" applyNumberFormat="0" applyBorder="0" applyAlignment="0" applyProtection="0"/>
    <xf numFmtId="0" fontId="33" fillId="22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0" fillId="18" borderId="0" applyNumberFormat="0" applyBorder="0" applyAlignment="0" applyProtection="0"/>
    <xf numFmtId="0" fontId="30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0" fillId="27" borderId="0" applyNumberFormat="0" applyBorder="0" applyAlignment="0" applyProtection="0"/>
    <xf numFmtId="0" fontId="30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0" fillId="21" borderId="0" applyNumberFormat="0" applyBorder="0" applyAlignment="0" applyProtection="0"/>
    <xf numFmtId="0" fontId="30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180" fontId="34" fillId="0" borderId="0" applyFont="0" applyFill="0" applyBorder="0" applyAlignment="0" applyProtection="0"/>
    <xf numFmtId="0" fontId="35" fillId="0" borderId="0" applyFont="0" applyFill="0" applyBorder="0" applyAlignment="0" applyProtection="0"/>
    <xf numFmtId="180" fontId="36" fillId="0" borderId="0" applyFont="0" applyFill="0" applyBorder="0" applyAlignment="0" applyProtection="0"/>
    <xf numFmtId="181" fontId="34" fillId="0" borderId="0" applyFont="0" applyFill="0" applyBorder="0" applyAlignment="0" applyProtection="0"/>
    <xf numFmtId="0" fontId="35" fillId="0" borderId="0" applyFont="0" applyFill="0" applyBorder="0" applyAlignment="0" applyProtection="0"/>
    <xf numFmtId="181" fontId="36" fillId="0" borderId="0" applyFont="0" applyFill="0" applyBorder="0" applyAlignment="0" applyProtection="0"/>
    <xf numFmtId="0" fontId="37" fillId="0" borderId="0">
      <alignment horizontal="center" wrapText="1"/>
      <protection locked="0"/>
    </xf>
    <xf numFmtId="182" fontId="34" fillId="0" borderId="0" applyFont="0" applyFill="0" applyBorder="0" applyAlignment="0" applyProtection="0"/>
    <xf numFmtId="0" fontId="35" fillId="0" borderId="0" applyFont="0" applyFill="0" applyBorder="0" applyAlignment="0" applyProtection="0"/>
    <xf numFmtId="182" fontId="36" fillId="0" borderId="0" applyFont="0" applyFill="0" applyBorder="0" applyAlignment="0" applyProtection="0"/>
    <xf numFmtId="183" fontId="34" fillId="0" borderId="0" applyFont="0" applyFill="0" applyBorder="0" applyAlignment="0" applyProtection="0"/>
    <xf numFmtId="0" fontId="35" fillId="0" borderId="0" applyFont="0" applyFill="0" applyBorder="0" applyAlignment="0" applyProtection="0"/>
    <xf numFmtId="183" fontId="36" fillId="0" borderId="0" applyFont="0" applyFill="0" applyBorder="0" applyAlignment="0" applyProtection="0"/>
    <xf numFmtId="0" fontId="38" fillId="5" borderId="0" applyNumberFormat="0" applyBorder="0" applyAlignment="0" applyProtection="0"/>
    <xf numFmtId="0" fontId="39" fillId="0" borderId="0" applyNumberFormat="0" applyFill="0" applyBorder="0" applyAlignment="0" applyProtection="0"/>
    <xf numFmtId="0" fontId="35" fillId="0" borderId="0"/>
    <xf numFmtId="0" fontId="40" fillId="0" borderId="0"/>
    <xf numFmtId="0" fontId="35" fillId="0" borderId="0"/>
    <xf numFmtId="0" fontId="40" fillId="0" borderId="0"/>
    <xf numFmtId="0" fontId="41" fillId="0" borderId="0"/>
    <xf numFmtId="184" fontId="21" fillId="0" borderId="0" applyFill="0" applyBorder="0" applyAlignment="0"/>
    <xf numFmtId="185" fontId="42" fillId="0" borderId="0" applyFill="0" applyBorder="0" applyAlignment="0"/>
    <xf numFmtId="186" fontId="42" fillId="0" borderId="0" applyFill="0" applyBorder="0" applyAlignment="0"/>
    <xf numFmtId="187" fontId="42" fillId="0" borderId="0" applyFill="0" applyBorder="0" applyAlignment="0"/>
    <xf numFmtId="188" fontId="21" fillId="0" borderId="0" applyFill="0" applyBorder="0" applyAlignment="0"/>
    <xf numFmtId="169" fontId="42" fillId="0" borderId="0" applyFill="0" applyBorder="0" applyAlignment="0"/>
    <xf numFmtId="189" fontId="42" fillId="0" borderId="0" applyFill="0" applyBorder="0" applyAlignment="0"/>
    <xf numFmtId="185" fontId="42" fillId="0" borderId="0" applyFill="0" applyBorder="0" applyAlignment="0"/>
    <xf numFmtId="0" fontId="43" fillId="30" borderId="11" applyNumberFormat="0" applyAlignment="0" applyProtection="0"/>
    <xf numFmtId="0" fontId="44" fillId="0" borderId="0"/>
    <xf numFmtId="0" fontId="45" fillId="31" borderId="12" applyNumberFormat="0" applyAlignment="0" applyProtection="0"/>
    <xf numFmtId="175" fontId="46" fillId="0" borderId="0" applyFont="0" applyFill="0" applyBorder="0" applyAlignment="0" applyProtection="0"/>
    <xf numFmtId="190" fontId="47" fillId="0" borderId="0"/>
    <xf numFmtId="190" fontId="47" fillId="0" borderId="0"/>
    <xf numFmtId="190" fontId="47" fillId="0" borderId="0"/>
    <xf numFmtId="190" fontId="47" fillId="0" borderId="0"/>
    <xf numFmtId="190" fontId="47" fillId="0" borderId="0"/>
    <xf numFmtId="190" fontId="47" fillId="0" borderId="0"/>
    <xf numFmtId="190" fontId="47" fillId="0" borderId="0"/>
    <xf numFmtId="190" fontId="47" fillId="0" borderId="0"/>
    <xf numFmtId="169" fontId="4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3" fillId="0" borderId="0" applyFont="0" applyFill="0" applyBorder="0" applyAlignment="0" applyProtection="0"/>
    <xf numFmtId="191" fontId="49" fillId="0" borderId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0" fontId="50" fillId="0" borderId="0" applyNumberFormat="0" applyAlignment="0">
      <alignment horizontal="left"/>
    </xf>
    <xf numFmtId="185" fontId="42" fillId="0" borderId="0" applyFont="0" applyFill="0" applyBorder="0" applyAlignment="0" applyProtection="0"/>
    <xf numFmtId="192" fontId="21" fillId="0" borderId="0" applyFont="0" applyFill="0" applyBorder="0" applyAlignment="0" applyProtection="0"/>
    <xf numFmtId="192" fontId="21" fillId="0" borderId="0" applyFont="0" applyFill="0" applyBorder="0" applyAlignment="0" applyProtection="0"/>
    <xf numFmtId="193" fontId="49" fillId="0" borderId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14" fontId="51" fillId="0" borderId="0" applyFill="0" applyBorder="0" applyAlignment="0"/>
    <xf numFmtId="194" fontId="49" fillId="0" borderId="0" applyFont="0" applyFill="0" applyBorder="0" applyAlignment="0" applyProtection="0"/>
    <xf numFmtId="195" fontId="49" fillId="0" borderId="0" applyFont="0" applyFill="0" applyBorder="0" applyAlignment="0" applyProtection="0"/>
    <xf numFmtId="196" fontId="49" fillId="0" borderId="0"/>
    <xf numFmtId="166" fontId="52" fillId="0" borderId="0" applyFont="0" applyFill="0" applyBorder="0" applyAlignment="0" applyProtection="0"/>
    <xf numFmtId="167" fontId="52" fillId="0" borderId="0" applyFont="0" applyFill="0" applyBorder="0" applyAlignment="0" applyProtection="0"/>
    <xf numFmtId="166" fontId="52" fillId="0" borderId="0" applyFont="0" applyFill="0" applyBorder="0" applyAlignment="0" applyProtection="0"/>
    <xf numFmtId="41" fontId="52" fillId="0" borderId="0" applyFont="0" applyFill="0" applyBorder="0" applyAlignment="0" applyProtection="0"/>
    <xf numFmtId="41" fontId="52" fillId="0" borderId="0" applyFont="0" applyFill="0" applyBorder="0" applyAlignment="0" applyProtection="0"/>
    <xf numFmtId="166" fontId="52" fillId="0" borderId="0" applyFont="0" applyFill="0" applyBorder="0" applyAlignment="0" applyProtection="0"/>
    <xf numFmtId="41" fontId="52" fillId="0" borderId="0" applyFont="0" applyFill="0" applyBorder="0" applyAlignment="0" applyProtection="0"/>
    <xf numFmtId="41" fontId="52" fillId="0" borderId="0" applyFont="0" applyFill="0" applyBorder="0" applyAlignment="0" applyProtection="0"/>
    <xf numFmtId="41" fontId="52" fillId="0" borderId="0" applyFont="0" applyFill="0" applyBorder="0" applyAlignment="0" applyProtection="0"/>
    <xf numFmtId="41" fontId="52" fillId="0" borderId="0" applyFont="0" applyFill="0" applyBorder="0" applyAlignment="0" applyProtection="0"/>
    <xf numFmtId="41" fontId="52" fillId="0" borderId="0" applyFont="0" applyFill="0" applyBorder="0" applyAlignment="0" applyProtection="0"/>
    <xf numFmtId="166" fontId="52" fillId="0" borderId="0" applyFont="0" applyFill="0" applyBorder="0" applyAlignment="0" applyProtection="0"/>
    <xf numFmtId="166" fontId="52" fillId="0" borderId="0" applyFont="0" applyFill="0" applyBorder="0" applyAlignment="0" applyProtection="0"/>
    <xf numFmtId="166" fontId="52" fillId="0" borderId="0" applyFont="0" applyFill="0" applyBorder="0" applyAlignment="0" applyProtection="0"/>
    <xf numFmtId="41" fontId="52" fillId="0" borderId="0" applyFont="0" applyFill="0" applyBorder="0" applyAlignment="0" applyProtection="0"/>
    <xf numFmtId="41" fontId="52" fillId="0" borderId="0" applyFont="0" applyFill="0" applyBorder="0" applyAlignment="0" applyProtection="0"/>
    <xf numFmtId="41" fontId="52" fillId="0" borderId="0" applyFont="0" applyFill="0" applyBorder="0" applyAlignment="0" applyProtection="0"/>
    <xf numFmtId="41" fontId="52" fillId="0" borderId="0" applyFont="0" applyFill="0" applyBorder="0" applyAlignment="0" applyProtection="0"/>
    <xf numFmtId="164" fontId="52" fillId="0" borderId="0" applyFont="0" applyFill="0" applyBorder="0" applyAlignment="0" applyProtection="0"/>
    <xf numFmtId="164" fontId="52" fillId="0" borderId="0" applyFont="0" applyFill="0" applyBorder="0" applyAlignment="0" applyProtection="0"/>
    <xf numFmtId="41" fontId="52" fillId="0" borderId="0" applyFont="0" applyFill="0" applyBorder="0" applyAlignment="0" applyProtection="0"/>
    <xf numFmtId="167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167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167" fontId="52" fillId="0" borderId="0" applyFont="0" applyFill="0" applyBorder="0" applyAlignment="0" applyProtection="0"/>
    <xf numFmtId="167" fontId="52" fillId="0" borderId="0" applyFont="0" applyFill="0" applyBorder="0" applyAlignment="0" applyProtection="0"/>
    <xf numFmtId="167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0" fontId="53" fillId="32" borderId="0" applyNumberFormat="0" applyBorder="0" applyAlignment="0" applyProtection="0"/>
    <xf numFmtId="0" fontId="53" fillId="33" borderId="0" applyNumberFormat="0" applyBorder="0" applyAlignment="0" applyProtection="0"/>
    <xf numFmtId="0" fontId="53" fillId="34" borderId="0" applyNumberFormat="0" applyBorder="0" applyAlignment="0" applyProtection="0"/>
    <xf numFmtId="169" fontId="42" fillId="0" borderId="0" applyFill="0" applyBorder="0" applyAlignment="0"/>
    <xf numFmtId="185" fontId="42" fillId="0" borderId="0" applyFill="0" applyBorder="0" applyAlignment="0"/>
    <xf numFmtId="169" fontId="42" fillId="0" borderId="0" applyFill="0" applyBorder="0" applyAlignment="0"/>
    <xf numFmtId="189" fontId="42" fillId="0" borderId="0" applyFill="0" applyBorder="0" applyAlignment="0"/>
    <xf numFmtId="185" fontId="42" fillId="0" borderId="0" applyFill="0" applyBorder="0" applyAlignment="0"/>
    <xf numFmtId="0" fontId="54" fillId="0" borderId="0" applyNumberFormat="0" applyAlignment="0">
      <alignment horizontal="left"/>
    </xf>
    <xf numFmtId="0" fontId="55" fillId="0" borderId="0" applyNumberFormat="0" applyFill="0" applyBorder="0" applyAlignment="0" applyProtection="0"/>
    <xf numFmtId="2" fontId="21" fillId="0" borderId="0" applyFont="0" applyFill="0" applyBorder="0" applyAlignment="0" applyProtection="0"/>
    <xf numFmtId="2" fontId="21" fillId="0" borderId="0" applyFont="0" applyFill="0" applyBorder="0" applyAlignment="0" applyProtection="0"/>
    <xf numFmtId="0" fontId="56" fillId="6" borderId="0" applyNumberFormat="0" applyBorder="0" applyAlignment="0" applyProtection="0"/>
    <xf numFmtId="38" fontId="57" fillId="35" borderId="0" applyNumberFormat="0" applyBorder="0" applyAlignment="0" applyProtection="0"/>
    <xf numFmtId="197" fontId="58" fillId="0" borderId="0" applyFont="0" applyFill="0" applyBorder="0" applyAlignment="0" applyProtection="0"/>
    <xf numFmtId="0" fontId="59" fillId="36" borderId="0"/>
    <xf numFmtId="0" fontId="60" fillId="0" borderId="0">
      <alignment horizontal="left"/>
    </xf>
    <xf numFmtId="0" fontId="61" fillId="0" borderId="13" applyNumberFormat="0" applyAlignment="0" applyProtection="0">
      <alignment horizontal="left" vertical="center"/>
    </xf>
    <xf numFmtId="0" fontId="61" fillId="0" borderId="3">
      <alignment horizontal="left" vertical="center"/>
    </xf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3" fillId="0" borderId="14" applyNumberFormat="0" applyFill="0" applyAlignment="0" applyProtection="0"/>
    <xf numFmtId="0" fontId="63" fillId="0" borderId="0" applyNumberFormat="0" applyFill="0" applyBorder="0" applyAlignment="0" applyProtection="0"/>
    <xf numFmtId="0" fontId="62" fillId="0" borderId="0" applyProtection="0"/>
    <xf numFmtId="0" fontId="62" fillId="0" borderId="0" applyProtection="0"/>
    <xf numFmtId="0" fontId="61" fillId="0" borderId="0" applyProtection="0"/>
    <xf numFmtId="0" fontId="61" fillId="0" borderId="0" applyProtection="0"/>
    <xf numFmtId="0" fontId="64" fillId="0" borderId="15">
      <alignment horizontal="center"/>
    </xf>
    <xf numFmtId="0" fontId="64" fillId="0" borderId="0">
      <alignment horizontal="center"/>
    </xf>
    <xf numFmtId="5" fontId="65" fillId="37" borderId="4" applyNumberFormat="0" applyAlignment="0">
      <alignment horizontal="left" vertical="top"/>
    </xf>
    <xf numFmtId="49" fontId="66" fillId="0" borderId="4">
      <alignment vertical="center"/>
    </xf>
    <xf numFmtId="10" fontId="57" fillId="35" borderId="4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26" fillId="0" borderId="0"/>
    <xf numFmtId="0" fontId="26" fillId="0" borderId="0"/>
    <xf numFmtId="0" fontId="49" fillId="0" borderId="0"/>
    <xf numFmtId="169" fontId="42" fillId="0" borderId="0" applyFill="0" applyBorder="0" applyAlignment="0"/>
    <xf numFmtId="185" fontId="42" fillId="0" borderId="0" applyFill="0" applyBorder="0" applyAlignment="0"/>
    <xf numFmtId="169" fontId="42" fillId="0" borderId="0" applyFill="0" applyBorder="0" applyAlignment="0"/>
    <xf numFmtId="189" fontId="42" fillId="0" borderId="0" applyFill="0" applyBorder="0" applyAlignment="0"/>
    <xf numFmtId="185" fontId="42" fillId="0" borderId="0" applyFill="0" applyBorder="0" applyAlignment="0"/>
    <xf numFmtId="0" fontId="68" fillId="0" borderId="16" applyNumberFormat="0" applyFill="0" applyAlignment="0" applyProtection="0"/>
    <xf numFmtId="38" fontId="49" fillId="0" borderId="0" applyFont="0" applyFill="0" applyBorder="0" applyAlignment="0" applyProtection="0"/>
    <xf numFmtId="40" fontId="49" fillId="0" borderId="0" applyFont="0" applyFill="0" applyBorder="0" applyAlignment="0" applyProtection="0"/>
    <xf numFmtId="166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0" fontId="69" fillId="0" borderId="15"/>
    <xf numFmtId="198" fontId="21" fillId="0" borderId="17"/>
    <xf numFmtId="199" fontId="49" fillId="0" borderId="0" applyFont="0" applyFill="0" applyBorder="0" applyAlignment="0" applyProtection="0"/>
    <xf numFmtId="200" fontId="49" fillId="0" borderId="0" applyFont="0" applyFill="0" applyBorder="0" applyAlignment="0" applyProtection="0"/>
    <xf numFmtId="201" fontId="21" fillId="0" borderId="0" applyFont="0" applyFill="0" applyBorder="0" applyAlignment="0" applyProtection="0"/>
    <xf numFmtId="202" fontId="21" fillId="0" borderId="0" applyFont="0" applyFill="0" applyBorder="0" applyAlignment="0" applyProtection="0"/>
    <xf numFmtId="0" fontId="70" fillId="0" borderId="0" applyNumberFormat="0" applyFont="0" applyFill="0" applyAlignment="0"/>
    <xf numFmtId="0" fontId="71" fillId="38" borderId="0" applyNumberFormat="0" applyBorder="0" applyAlignment="0" applyProtection="0"/>
    <xf numFmtId="0" fontId="2" fillId="0" borderId="0"/>
    <xf numFmtId="0" fontId="2" fillId="0" borderId="0"/>
    <xf numFmtId="37" fontId="72" fillId="0" borderId="0"/>
    <xf numFmtId="203" fontId="73" fillId="0" borderId="0"/>
    <xf numFmtId="0" fontId="74" fillId="0" borderId="0"/>
    <xf numFmtId="0" fontId="21" fillId="0" borderId="0"/>
    <xf numFmtId="0" fontId="21" fillId="0" borderId="0"/>
    <xf numFmtId="0" fontId="75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3" fillId="0" borderId="0"/>
    <xf numFmtId="0" fontId="5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3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3" fillId="0" borderId="0"/>
    <xf numFmtId="0" fontId="48" fillId="0" borderId="0"/>
    <xf numFmtId="0" fontId="48" fillId="0" borderId="0"/>
    <xf numFmtId="0" fontId="21" fillId="0" borderId="0"/>
    <xf numFmtId="0" fontId="21" fillId="0" borderId="0"/>
    <xf numFmtId="0" fontId="3" fillId="0" borderId="0"/>
    <xf numFmtId="0" fontId="3" fillId="0" borderId="0"/>
    <xf numFmtId="0" fontId="58" fillId="0" borderId="0"/>
    <xf numFmtId="0" fontId="3" fillId="0" borderId="0"/>
    <xf numFmtId="0" fontId="3" fillId="0" borderId="0"/>
    <xf numFmtId="0" fontId="3" fillId="0" borderId="0"/>
    <xf numFmtId="0" fontId="21" fillId="0" borderId="0"/>
    <xf numFmtId="0" fontId="21" fillId="0" borderId="0"/>
    <xf numFmtId="0" fontId="26" fillId="0" borderId="0"/>
    <xf numFmtId="0" fontId="26" fillId="0" borderId="0"/>
    <xf numFmtId="0" fontId="52" fillId="0" borderId="0"/>
    <xf numFmtId="0" fontId="21" fillId="39" borderId="18" applyNumberFormat="0" applyFont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30" borderId="19" applyNumberFormat="0" applyAlignment="0" applyProtection="0"/>
    <xf numFmtId="14" fontId="37" fillId="0" borderId="0">
      <alignment horizontal="center" wrapText="1"/>
      <protection locked="0"/>
    </xf>
    <xf numFmtId="188" fontId="21" fillId="0" borderId="0" applyFont="0" applyFill="0" applyBorder="0" applyAlignment="0" applyProtection="0"/>
    <xf numFmtId="204" fontId="21" fillId="0" borderId="0" applyFont="0" applyFill="0" applyBorder="0" applyAlignment="0" applyProtection="0"/>
    <xf numFmtId="10" fontId="21" fillId="0" borderId="0" applyFont="0" applyFill="0" applyBorder="0" applyAlignment="0" applyProtection="0"/>
    <xf numFmtId="10" fontId="2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9" fillId="0" borderId="20" applyNumberFormat="0" applyBorder="0"/>
    <xf numFmtId="169" fontId="42" fillId="0" borderId="0" applyFill="0" applyBorder="0" applyAlignment="0"/>
    <xf numFmtId="185" fontId="42" fillId="0" borderId="0" applyFill="0" applyBorder="0" applyAlignment="0"/>
    <xf numFmtId="169" fontId="42" fillId="0" borderId="0" applyFill="0" applyBorder="0" applyAlignment="0"/>
    <xf numFmtId="189" fontId="42" fillId="0" borderId="0" applyFill="0" applyBorder="0" applyAlignment="0"/>
    <xf numFmtId="185" fontId="42" fillId="0" borderId="0" applyFill="0" applyBorder="0" applyAlignment="0"/>
    <xf numFmtId="0" fontId="78" fillId="0" borderId="0"/>
    <xf numFmtId="0" fontId="49" fillId="0" borderId="0" applyNumberFormat="0" applyFont="0" applyFill="0" applyBorder="0" applyAlignment="0" applyProtection="0">
      <alignment horizontal="left"/>
    </xf>
    <xf numFmtId="0" fontId="79" fillId="0" borderId="15">
      <alignment horizontal="center"/>
    </xf>
    <xf numFmtId="0" fontId="80" fillId="40" borderId="0" applyNumberFormat="0" applyFont="0" applyBorder="0" applyAlignment="0">
      <alignment horizontal="center"/>
    </xf>
    <xf numFmtId="14" fontId="81" fillId="0" borderId="0" applyNumberFormat="0" applyFill="0" applyBorder="0" applyAlignment="0" applyProtection="0">
      <alignment horizontal="left"/>
    </xf>
    <xf numFmtId="4" fontId="82" fillId="41" borderId="21" applyNumberFormat="0" applyProtection="0">
      <alignment vertical="center"/>
    </xf>
    <xf numFmtId="4" fontId="83" fillId="41" borderId="21" applyNumberFormat="0" applyProtection="0">
      <alignment vertical="center"/>
    </xf>
    <xf numFmtId="4" fontId="84" fillId="41" borderId="21" applyNumberFormat="0" applyProtection="0">
      <alignment horizontal="left" vertical="center" indent="1"/>
    </xf>
    <xf numFmtId="4" fontId="84" fillId="42" borderId="0" applyNumberFormat="0" applyProtection="0">
      <alignment horizontal="left" vertical="center" indent="1"/>
    </xf>
    <xf numFmtId="4" fontId="84" fillId="43" borderId="21" applyNumberFormat="0" applyProtection="0">
      <alignment horizontal="right" vertical="center"/>
    </xf>
    <xf numFmtId="4" fontId="84" fillId="44" borderId="21" applyNumberFormat="0" applyProtection="0">
      <alignment horizontal="right" vertical="center"/>
    </xf>
    <xf numFmtId="4" fontId="84" fillId="45" borderId="21" applyNumberFormat="0" applyProtection="0">
      <alignment horizontal="right" vertical="center"/>
    </xf>
    <xf numFmtId="4" fontId="84" fillId="46" borderId="21" applyNumberFormat="0" applyProtection="0">
      <alignment horizontal="right" vertical="center"/>
    </xf>
    <xf numFmtId="4" fontId="84" fillId="47" borderId="21" applyNumberFormat="0" applyProtection="0">
      <alignment horizontal="right" vertical="center"/>
    </xf>
    <xf numFmtId="4" fontId="84" fillId="48" borderId="21" applyNumberFormat="0" applyProtection="0">
      <alignment horizontal="right" vertical="center"/>
    </xf>
    <xf numFmtId="4" fontId="84" fillId="49" borderId="21" applyNumberFormat="0" applyProtection="0">
      <alignment horizontal="right" vertical="center"/>
    </xf>
    <xf numFmtId="4" fontId="84" fillId="50" borderId="21" applyNumberFormat="0" applyProtection="0">
      <alignment horizontal="right" vertical="center"/>
    </xf>
    <xf numFmtId="4" fontId="84" fillId="51" borderId="21" applyNumberFormat="0" applyProtection="0">
      <alignment horizontal="right" vertical="center"/>
    </xf>
    <xf numFmtId="4" fontId="82" fillId="52" borderId="22" applyNumberFormat="0" applyProtection="0">
      <alignment horizontal="left" vertical="center" indent="1"/>
    </xf>
    <xf numFmtId="4" fontId="82" fillId="53" borderId="0" applyNumberFormat="0" applyProtection="0">
      <alignment horizontal="left" vertical="center" indent="1"/>
    </xf>
    <xf numFmtId="4" fontId="82" fillId="42" borderId="0" applyNumberFormat="0" applyProtection="0">
      <alignment horizontal="left" vertical="center" indent="1"/>
    </xf>
    <xf numFmtId="4" fontId="84" fillId="53" borderId="21" applyNumberFormat="0" applyProtection="0">
      <alignment horizontal="right" vertical="center"/>
    </xf>
    <xf numFmtId="4" fontId="51" fillId="53" borderId="0" applyNumberFormat="0" applyProtection="0">
      <alignment horizontal="left" vertical="center" indent="1"/>
    </xf>
    <xf numFmtId="4" fontId="51" fillId="42" borderId="0" applyNumberFormat="0" applyProtection="0">
      <alignment horizontal="left" vertical="center" indent="1"/>
    </xf>
    <xf numFmtId="4" fontId="84" fillId="54" borderId="21" applyNumberFormat="0" applyProtection="0">
      <alignment vertical="center"/>
    </xf>
    <xf numFmtId="4" fontId="85" fillId="54" borderId="21" applyNumberFormat="0" applyProtection="0">
      <alignment vertical="center"/>
    </xf>
    <xf numFmtId="4" fontId="82" fillId="53" borderId="23" applyNumberFormat="0" applyProtection="0">
      <alignment horizontal="left" vertical="center" indent="1"/>
    </xf>
    <xf numFmtId="4" fontId="84" fillId="54" borderId="21" applyNumberFormat="0" applyProtection="0">
      <alignment horizontal="right" vertical="center"/>
    </xf>
    <xf numFmtId="4" fontId="85" fillId="54" borderId="21" applyNumberFormat="0" applyProtection="0">
      <alignment horizontal="right" vertical="center"/>
    </xf>
    <xf numFmtId="4" fontId="82" fillId="53" borderId="21" applyNumberFormat="0" applyProtection="0">
      <alignment horizontal="left" vertical="center" indent="1"/>
    </xf>
    <xf numFmtId="4" fontId="86" fillId="37" borderId="23" applyNumberFormat="0" applyProtection="0">
      <alignment horizontal="left" vertical="center" indent="1"/>
    </xf>
    <xf numFmtId="4" fontId="87" fillId="54" borderId="21" applyNumberFormat="0" applyProtection="0">
      <alignment horizontal="right" vertical="center"/>
    </xf>
    <xf numFmtId="0" fontId="80" fillId="1" borderId="3" applyNumberFormat="0" applyFont="0" applyAlignment="0">
      <alignment horizontal="center"/>
    </xf>
    <xf numFmtId="0" fontId="88" fillId="0" borderId="0" applyNumberFormat="0" applyFill="0" applyBorder="0" applyAlignment="0" applyProtection="0"/>
    <xf numFmtId="0" fontId="89" fillId="0" borderId="0" applyNumberFormat="0" applyFill="0" applyBorder="0" applyAlignment="0">
      <alignment horizontal="center"/>
    </xf>
    <xf numFmtId="0" fontId="90" fillId="0" borderId="24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175" fontId="46" fillId="0" borderId="0" applyFont="0" applyFill="0" applyBorder="0" applyAlignment="0" applyProtection="0"/>
    <xf numFmtId="0" fontId="69" fillId="0" borderId="0"/>
    <xf numFmtId="40" fontId="92" fillId="0" borderId="0" applyBorder="0">
      <alignment horizontal="right"/>
    </xf>
    <xf numFmtId="205" fontId="58" fillId="0" borderId="2">
      <alignment horizontal="right" vertical="center"/>
    </xf>
    <xf numFmtId="49" fontId="51" fillId="0" borderId="0" applyFill="0" applyBorder="0" applyAlignment="0"/>
    <xf numFmtId="206" fontId="21" fillId="0" borderId="0" applyFill="0" applyBorder="0" applyAlignment="0"/>
    <xf numFmtId="207" fontId="21" fillId="0" borderId="0" applyFill="0" applyBorder="0" applyAlignment="0"/>
    <xf numFmtId="208" fontId="58" fillId="0" borderId="2">
      <alignment horizontal="center"/>
    </xf>
    <xf numFmtId="0" fontId="76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21" fillId="0" borderId="25" applyNumberFormat="0" applyFont="0" applyFill="0" applyAlignment="0" applyProtection="0"/>
    <xf numFmtId="207" fontId="58" fillId="0" borderId="0"/>
    <xf numFmtId="209" fontId="58" fillId="0" borderId="4"/>
    <xf numFmtId="5" fontId="94" fillId="55" borderId="1">
      <alignment vertical="top"/>
    </xf>
    <xf numFmtId="0" fontId="95" fillId="56" borderId="4">
      <alignment horizontal="left" vertical="center"/>
    </xf>
    <xf numFmtId="6" fontId="96" fillId="57" borderId="1"/>
    <xf numFmtId="5" fontId="65" fillId="0" borderId="1">
      <alignment horizontal="left" vertical="top"/>
    </xf>
    <xf numFmtId="0" fontId="97" fillId="58" borderId="0">
      <alignment horizontal="left" vertical="center"/>
    </xf>
    <xf numFmtId="5" fontId="91" fillId="0" borderId="5">
      <alignment horizontal="left" vertical="top"/>
    </xf>
    <xf numFmtId="0" fontId="98" fillId="0" borderId="5">
      <alignment horizontal="left" vertical="center"/>
    </xf>
    <xf numFmtId="42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1" fillId="0" borderId="0" applyFont="0" applyFill="0" applyBorder="0" applyAlignment="0" applyProtection="0"/>
    <xf numFmtId="0" fontId="101" fillId="0" borderId="0" applyFont="0" applyFill="0" applyBorder="0" applyAlignment="0" applyProtection="0"/>
    <xf numFmtId="0" fontId="1" fillId="0" borderId="0">
      <alignment vertical="center"/>
    </xf>
    <xf numFmtId="40" fontId="102" fillId="0" borderId="0" applyFont="0" applyFill="0" applyBorder="0" applyAlignment="0" applyProtection="0"/>
    <xf numFmtId="38" fontId="102" fillId="0" borderId="0" applyFont="0" applyFill="0" applyBorder="0" applyAlignment="0" applyProtection="0"/>
    <xf numFmtId="0" fontId="102" fillId="0" borderId="0" applyFont="0" applyFill="0" applyBorder="0" applyAlignment="0" applyProtection="0"/>
    <xf numFmtId="0" fontId="102" fillId="0" borderId="0" applyFont="0" applyFill="0" applyBorder="0" applyAlignment="0" applyProtection="0"/>
    <xf numFmtId="9" fontId="103" fillId="0" borderId="0" applyFont="0" applyFill="0" applyBorder="0" applyAlignment="0" applyProtection="0"/>
    <xf numFmtId="0" fontId="104" fillId="0" borderId="0"/>
    <xf numFmtId="210" fontId="21" fillId="0" borderId="0" applyFont="0" applyFill="0" applyBorder="0" applyAlignment="0" applyProtection="0"/>
    <xf numFmtId="211" fontId="21" fillId="0" borderId="0" applyFont="0" applyFill="0" applyBorder="0" applyAlignment="0" applyProtection="0"/>
    <xf numFmtId="212" fontId="105" fillId="0" borderId="0" applyFont="0" applyFill="0" applyBorder="0" applyAlignment="0" applyProtection="0"/>
    <xf numFmtId="213" fontId="105" fillId="0" borderId="0" applyFont="0" applyFill="0" applyBorder="0" applyAlignment="0" applyProtection="0"/>
    <xf numFmtId="0" fontId="106" fillId="0" borderId="0"/>
    <xf numFmtId="0" fontId="70" fillId="0" borderId="0"/>
    <xf numFmtId="166" fontId="107" fillId="0" borderId="0" applyFont="0" applyFill="0" applyBorder="0" applyAlignment="0" applyProtection="0"/>
    <xf numFmtId="167" fontId="107" fillId="0" borderId="0" applyFont="0" applyFill="0" applyBorder="0" applyAlignment="0" applyProtection="0"/>
    <xf numFmtId="0" fontId="2" fillId="0" borderId="0"/>
    <xf numFmtId="168" fontId="107" fillId="0" borderId="0" applyFont="0" applyFill="0" applyBorder="0" applyAlignment="0" applyProtection="0"/>
    <xf numFmtId="6" fontId="24" fillId="0" borderId="0" applyFont="0" applyFill="0" applyBorder="0" applyAlignment="0" applyProtection="0"/>
    <xf numFmtId="169" fontId="107" fillId="0" borderId="0" applyFont="0" applyFill="0" applyBorder="0" applyAlignment="0" applyProtection="0"/>
    <xf numFmtId="0" fontId="26" fillId="0" borderId="0"/>
    <xf numFmtId="165" fontId="115" fillId="0" borderId="0" applyFont="0" applyFill="0" applyBorder="0" applyAlignment="0" applyProtection="0"/>
  </cellStyleXfs>
  <cellXfs count="219">
    <xf numFmtId="0" fontId="0" fillId="0" borderId="0" xfId="0"/>
    <xf numFmtId="0" fontId="2" fillId="0" borderId="0" xfId="1" applyFont="1"/>
    <xf numFmtId="3" fontId="2" fillId="0" borderId="0" xfId="1" applyNumberFormat="1" applyFont="1"/>
    <xf numFmtId="4" fontId="2" fillId="0" borderId="0" xfId="1" applyNumberFormat="1" applyFont="1"/>
    <xf numFmtId="0" fontId="6" fillId="0" borderId="0" xfId="1" applyFont="1"/>
    <xf numFmtId="0" fontId="8" fillId="0" borderId="0" xfId="1" applyFont="1" applyAlignment="1">
      <alignment vertical="center"/>
    </xf>
    <xf numFmtId="0" fontId="7" fillId="0" borderId="0" xfId="1" applyFont="1"/>
    <xf numFmtId="0" fontId="10" fillId="0" borderId="0" xfId="1" applyFont="1" applyAlignment="1">
      <alignment horizontal="center" vertical="center"/>
    </xf>
    <xf numFmtId="0" fontId="11" fillId="0" borderId="0" xfId="1" applyFont="1" applyAlignment="1">
      <alignment vertical="center"/>
    </xf>
    <xf numFmtId="175" fontId="11" fillId="0" borderId="0" xfId="3" applyNumberFormat="1" applyFont="1" applyBorder="1" applyAlignment="1">
      <alignment horizontal="right" vertical="center"/>
    </xf>
    <xf numFmtId="175" fontId="11" fillId="2" borderId="0" xfId="3" applyNumberFormat="1" applyFont="1" applyFill="1" applyBorder="1" applyAlignment="1">
      <alignment vertical="center"/>
    </xf>
    <xf numFmtId="0" fontId="12" fillId="0" borderId="0" xfId="1" applyFont="1" applyAlignment="1">
      <alignment horizontal="center"/>
    </xf>
    <xf numFmtId="0" fontId="13" fillId="0" borderId="0" xfId="1" applyFont="1" applyAlignment="1">
      <alignment horizontal="center"/>
    </xf>
    <xf numFmtId="172" fontId="2" fillId="0" borderId="8" xfId="1" applyNumberFormat="1" applyFont="1" applyBorder="1"/>
    <xf numFmtId="176" fontId="2" fillId="0" borderId="8" xfId="1" applyNumberFormat="1" applyFont="1" applyBorder="1"/>
    <xf numFmtId="0" fontId="15" fillId="0" borderId="0" xfId="1" applyFont="1" applyAlignment="1">
      <alignment horizontal="center" vertical="center" wrapText="1"/>
    </xf>
    <xf numFmtId="0" fontId="15" fillId="0" borderId="0" xfId="1" applyFont="1"/>
    <xf numFmtId="0" fontId="17" fillId="0" borderId="0" xfId="1" applyFont="1"/>
    <xf numFmtId="0" fontId="16" fillId="0" borderId="0" xfId="1" applyFont="1"/>
    <xf numFmtId="0" fontId="1" fillId="0" borderId="7" xfId="1" applyBorder="1" applyAlignment="1">
      <alignment horizontal="center" vertical="center"/>
    </xf>
    <xf numFmtId="0" fontId="1" fillId="0" borderId="7" xfId="1" applyBorder="1" applyAlignment="1">
      <alignment vertical="center"/>
    </xf>
    <xf numFmtId="3" fontId="1" fillId="0" borderId="7" xfId="3" applyNumberFormat="1" applyFont="1" applyBorder="1" applyAlignment="1">
      <alignment vertical="center"/>
    </xf>
    <xf numFmtId="0" fontId="10" fillId="0" borderId="0" xfId="1" applyFont="1"/>
    <xf numFmtId="0" fontId="1" fillId="0" borderId="0" xfId="1"/>
    <xf numFmtId="170" fontId="108" fillId="0" borderId="0" xfId="1" applyNumberFormat="1" applyFont="1" applyAlignment="1">
      <alignment horizontal="left"/>
    </xf>
    <xf numFmtId="3" fontId="18" fillId="2" borderId="0" xfId="1" applyNumberFormat="1" applyFont="1" applyFill="1"/>
    <xf numFmtId="0" fontId="1" fillId="0" borderId="0" xfId="1" applyAlignment="1">
      <alignment horizontal="center" vertical="center" wrapText="1"/>
    </xf>
    <xf numFmtId="0" fontId="11" fillId="0" borderId="0" xfId="1" applyFont="1"/>
    <xf numFmtId="0" fontId="109" fillId="0" borderId="0" xfId="1" applyFont="1"/>
    <xf numFmtId="3" fontId="109" fillId="2" borderId="0" xfId="1" applyNumberFormat="1" applyFont="1" applyFill="1"/>
    <xf numFmtId="0" fontId="110" fillId="0" borderId="0" xfId="1" applyFont="1" applyAlignment="1">
      <alignment horizontal="center"/>
    </xf>
    <xf numFmtId="0" fontId="111" fillId="0" borderId="0" xfId="1" applyFont="1" applyAlignment="1">
      <alignment horizontal="center"/>
    </xf>
    <xf numFmtId="0" fontId="11" fillId="2" borderId="0" xfId="1" applyFont="1" applyFill="1"/>
    <xf numFmtId="0" fontId="1" fillId="2" borderId="0" xfId="1" applyFill="1"/>
    <xf numFmtId="3" fontId="10" fillId="0" borderId="7" xfId="3" applyNumberFormat="1" applyFont="1" applyBorder="1" applyAlignment="1">
      <alignment vertical="center"/>
    </xf>
    <xf numFmtId="0" fontId="10" fillId="0" borderId="17" xfId="1" applyFont="1" applyBorder="1" applyAlignment="1">
      <alignment horizontal="center" vertical="center"/>
    </xf>
    <xf numFmtId="3" fontId="10" fillId="0" borderId="17" xfId="1" applyNumberFormat="1" applyFont="1" applyBorder="1" applyAlignment="1">
      <alignment horizontal="right" vertical="center"/>
    </xf>
    <xf numFmtId="0" fontId="10" fillId="0" borderId="7" xfId="1" applyFont="1" applyBorder="1" applyAlignment="1">
      <alignment horizontal="center" vertical="center"/>
    </xf>
    <xf numFmtId="0" fontId="2" fillId="0" borderId="0" xfId="1" applyFont="1" applyAlignment="1">
      <alignment horizontal="center"/>
    </xf>
    <xf numFmtId="0" fontId="7" fillId="0" borderId="0" xfId="1" applyFont="1" applyAlignment="1">
      <alignment horizontal="center"/>
    </xf>
    <xf numFmtId="0" fontId="10" fillId="0" borderId="7" xfId="1" applyFont="1" applyBorder="1" applyAlignment="1">
      <alignment horizontal="left" vertical="center"/>
    </xf>
    <xf numFmtId="3" fontId="1" fillId="2" borderId="7" xfId="3" applyNumberFormat="1" applyFont="1" applyFill="1" applyBorder="1" applyAlignment="1">
      <alignment vertical="center"/>
    </xf>
    <xf numFmtId="3" fontId="1" fillId="0" borderId="28" xfId="3" applyNumberFormat="1" applyFont="1" applyBorder="1" applyAlignment="1">
      <alignment vertical="center"/>
    </xf>
    <xf numFmtId="3" fontId="1" fillId="0" borderId="29" xfId="3" applyNumberFormat="1" applyFont="1" applyBorder="1" applyAlignment="1">
      <alignment vertical="center"/>
    </xf>
    <xf numFmtId="0" fontId="7" fillId="2" borderId="0" xfId="1" applyFont="1" applyFill="1"/>
    <xf numFmtId="0" fontId="6" fillId="2" borderId="0" xfId="1" applyFont="1" applyFill="1"/>
    <xf numFmtId="0" fontId="2" fillId="2" borderId="0" xfId="1" applyFont="1" applyFill="1"/>
    <xf numFmtId="172" fontId="1" fillId="2" borderId="0" xfId="2" applyNumberFormat="1" applyFont="1" applyFill="1"/>
    <xf numFmtId="0" fontId="110" fillId="2" borderId="0" xfId="1" applyFont="1" applyFill="1" applyAlignment="1">
      <alignment horizontal="center"/>
    </xf>
    <xf numFmtId="3" fontId="1" fillId="2" borderId="0" xfId="1" applyNumberFormat="1" applyFill="1"/>
    <xf numFmtId="3" fontId="15" fillId="0" borderId="0" xfId="1" applyNumberFormat="1" applyFont="1"/>
    <xf numFmtId="173" fontId="112" fillId="0" borderId="0" xfId="420" applyNumberFormat="1" applyFont="1" applyAlignment="1">
      <alignment vertical="center" wrapText="1"/>
    </xf>
    <xf numFmtId="3" fontId="10" fillId="2" borderId="7" xfId="3" applyNumberFormat="1" applyFont="1" applyFill="1" applyBorder="1" applyAlignment="1">
      <alignment vertical="center"/>
    </xf>
    <xf numFmtId="0" fontId="16" fillId="0" borderId="28" xfId="1" applyFont="1" applyBorder="1" applyAlignment="1">
      <alignment horizontal="center" vertical="center" wrapText="1"/>
    </xf>
    <xf numFmtId="0" fontId="1" fillId="0" borderId="7" xfId="1" applyBorder="1" applyAlignment="1">
      <alignment vertical="center" wrapText="1"/>
    </xf>
    <xf numFmtId="0" fontId="4" fillId="0" borderId="4" xfId="1" applyFont="1" applyBorder="1" applyAlignment="1">
      <alignment horizontal="center" vertical="center"/>
    </xf>
    <xf numFmtId="0" fontId="4" fillId="2" borderId="4" xfId="1" applyFont="1" applyFill="1" applyBorder="1" applyAlignment="1">
      <alignment horizontal="center" vertical="center"/>
    </xf>
    <xf numFmtId="172" fontId="2" fillId="0" borderId="8" xfId="1" applyNumberFormat="1" applyFont="1" applyBorder="1" applyAlignment="1">
      <alignment horizontal="center"/>
    </xf>
    <xf numFmtId="0" fontId="1" fillId="0" borderId="0" xfId="1" applyAlignment="1">
      <alignment vertical="center"/>
    </xf>
    <xf numFmtId="0" fontId="9" fillId="2" borderId="0" xfId="1" applyFont="1" applyFill="1"/>
    <xf numFmtId="175" fontId="14" fillId="2" borderId="8" xfId="3" applyNumberFormat="1" applyFont="1" applyFill="1" applyBorder="1" applyAlignment="1"/>
    <xf numFmtId="3" fontId="1" fillId="2" borderId="28" xfId="3" applyNumberFormat="1" applyFont="1" applyFill="1" applyBorder="1" applyAlignment="1">
      <alignment vertical="center"/>
    </xf>
    <xf numFmtId="3" fontId="9" fillId="2" borderId="0" xfId="1" applyNumberFormat="1" applyFont="1" applyFill="1"/>
    <xf numFmtId="0" fontId="10" fillId="0" borderId="28" xfId="1" applyFont="1" applyBorder="1" applyAlignment="1">
      <alignment horizontal="center" vertical="center"/>
    </xf>
    <xf numFmtId="3" fontId="10" fillId="0" borderId="28" xfId="3" applyNumberFormat="1" applyFont="1" applyBorder="1" applyAlignment="1">
      <alignment vertical="center"/>
    </xf>
    <xf numFmtId="0" fontId="4" fillId="0" borderId="4" xfId="1" applyFont="1" applyBorder="1" applyAlignment="1">
      <alignment horizontal="center" vertical="center" wrapText="1"/>
    </xf>
    <xf numFmtId="1" fontId="4" fillId="0" borderId="4" xfId="1" applyNumberFormat="1" applyFont="1" applyBorder="1" applyAlignment="1">
      <alignment horizontal="center" vertical="center"/>
    </xf>
    <xf numFmtId="1" fontId="4" fillId="2" borderId="4" xfId="1" applyNumberFormat="1" applyFont="1" applyFill="1" applyBorder="1" applyAlignment="1">
      <alignment horizontal="center" vertical="center"/>
    </xf>
    <xf numFmtId="0" fontId="114" fillId="0" borderId="7" xfId="1" applyFont="1" applyBorder="1" applyAlignment="1">
      <alignment vertical="center" wrapText="1"/>
    </xf>
    <xf numFmtId="0" fontId="10" fillId="0" borderId="6" xfId="1" applyFont="1" applyBorder="1" applyAlignment="1">
      <alignment horizontal="center" vertical="center"/>
    </xf>
    <xf numFmtId="3" fontId="10" fillId="2" borderId="6" xfId="3" applyNumberFormat="1" applyFont="1" applyFill="1" applyBorder="1" applyAlignment="1">
      <alignment vertical="center"/>
    </xf>
    <xf numFmtId="0" fontId="10" fillId="0" borderId="30" xfId="1" applyFont="1" applyBorder="1" applyAlignment="1">
      <alignment horizontal="center" vertical="center"/>
    </xf>
    <xf numFmtId="4" fontId="1" fillId="0" borderId="28" xfId="2" applyNumberFormat="1" applyFont="1" applyBorder="1" applyAlignment="1">
      <alignment horizontal="right" vertical="center"/>
    </xf>
    <xf numFmtId="0" fontId="1" fillId="0" borderId="26" xfId="1" applyBorder="1" applyAlignment="1">
      <alignment horizontal="center" vertical="center"/>
    </xf>
    <xf numFmtId="0" fontId="1" fillId="0" borderId="26" xfId="1" applyBorder="1" applyAlignment="1">
      <alignment vertical="center"/>
    </xf>
    <xf numFmtId="3" fontId="1" fillId="0" borderId="26" xfId="3" applyNumberFormat="1" applyFont="1" applyBorder="1" applyAlignment="1">
      <alignment vertical="center"/>
    </xf>
    <xf numFmtId="4" fontId="1" fillId="0" borderId="26" xfId="2" applyNumberFormat="1" applyFont="1" applyBorder="1" applyAlignment="1">
      <alignment horizontal="right" vertical="center"/>
    </xf>
    <xf numFmtId="0" fontId="1" fillId="0" borderId="26" xfId="1" applyBorder="1" applyAlignment="1">
      <alignment vertical="center" wrapText="1"/>
    </xf>
    <xf numFmtId="3" fontId="1" fillId="2" borderId="26" xfId="3" applyNumberFormat="1" applyFont="1" applyFill="1" applyBorder="1" applyAlignment="1">
      <alignment horizontal="right" vertical="center"/>
    </xf>
    <xf numFmtId="3" fontId="10" fillId="0" borderId="6" xfId="3" applyNumberFormat="1" applyFont="1" applyBorder="1" applyAlignment="1">
      <alignment vertical="center"/>
    </xf>
    <xf numFmtId="0" fontId="12" fillId="2" borderId="30" xfId="1" applyFont="1" applyFill="1" applyBorder="1" applyAlignment="1">
      <alignment horizontal="center"/>
    </xf>
    <xf numFmtId="4" fontId="10" fillId="0" borderId="28" xfId="2" applyNumberFormat="1" applyFont="1" applyBorder="1" applyAlignment="1">
      <alignment horizontal="right" vertical="center"/>
    </xf>
    <xf numFmtId="4" fontId="10" fillId="2" borderId="28" xfId="2" applyNumberFormat="1" applyFont="1" applyFill="1" applyBorder="1" applyAlignment="1">
      <alignment horizontal="right" vertical="center"/>
    </xf>
    <xf numFmtId="4" fontId="1" fillId="2" borderId="28" xfId="2" applyNumberFormat="1" applyFont="1" applyFill="1" applyBorder="1" applyAlignment="1">
      <alignment horizontal="right" vertical="center"/>
    </xf>
    <xf numFmtId="0" fontId="10" fillId="0" borderId="6" xfId="1" applyFont="1" applyBorder="1" applyAlignment="1">
      <alignment horizontal="left" vertical="center"/>
    </xf>
    <xf numFmtId="3" fontId="10" fillId="2" borderId="6" xfId="3" applyNumberFormat="1" applyFont="1" applyFill="1" applyBorder="1" applyAlignment="1">
      <alignment horizontal="right" vertical="center"/>
    </xf>
    <xf numFmtId="3" fontId="1" fillId="2" borderId="26" xfId="3" applyNumberFormat="1" applyFont="1" applyFill="1" applyBorder="1" applyAlignment="1">
      <alignment vertical="center"/>
    </xf>
    <xf numFmtId="4" fontId="1" fillId="2" borderId="26" xfId="2" applyNumberFormat="1" applyFont="1" applyFill="1" applyBorder="1" applyAlignment="1">
      <alignment horizontal="right" vertical="center"/>
    </xf>
    <xf numFmtId="0" fontId="5" fillId="0" borderId="6" xfId="1" applyFont="1" applyBorder="1" applyAlignment="1">
      <alignment vertical="center" wrapText="1"/>
    </xf>
    <xf numFmtId="0" fontId="1" fillId="2" borderId="7" xfId="1" applyFill="1" applyBorder="1" applyAlignment="1">
      <alignment horizontal="center" vertical="center"/>
    </xf>
    <xf numFmtId="0" fontId="1" fillId="2" borderId="7" xfId="1" applyFill="1" applyBorder="1" applyAlignment="1">
      <alignment vertical="center"/>
    </xf>
    <xf numFmtId="3" fontId="1" fillId="2" borderId="7" xfId="3" applyNumberFormat="1" applyFont="1" applyFill="1" applyBorder="1" applyAlignment="1">
      <alignment horizontal="right" vertical="center"/>
    </xf>
    <xf numFmtId="2" fontId="1" fillId="2" borderId="7" xfId="3" applyNumberFormat="1" applyFont="1" applyFill="1" applyBorder="1" applyAlignment="1">
      <alignment horizontal="right" vertical="center"/>
    </xf>
    <xf numFmtId="0" fontId="10" fillId="2" borderId="0" xfId="1" applyFont="1" applyFill="1"/>
    <xf numFmtId="0" fontId="114" fillId="2" borderId="7" xfId="1" applyFont="1" applyFill="1" applyBorder="1" applyAlignment="1">
      <alignment vertical="center" wrapText="1"/>
    </xf>
    <xf numFmtId="0" fontId="1" fillId="2" borderId="7" xfId="1" applyFill="1" applyBorder="1" applyAlignment="1">
      <alignment vertical="center" wrapText="1"/>
    </xf>
    <xf numFmtId="170" fontId="108" fillId="2" borderId="0" xfId="1" applyNumberFormat="1" applyFont="1" applyFill="1" applyAlignment="1">
      <alignment horizontal="left"/>
    </xf>
    <xf numFmtId="0" fontId="1" fillId="2" borderId="0" xfId="1" applyFill="1" applyAlignment="1">
      <alignment horizontal="center" vertical="center" wrapText="1"/>
    </xf>
    <xf numFmtId="0" fontId="10" fillId="2" borderId="17" xfId="1" applyFont="1" applyFill="1" applyBorder="1" applyAlignment="1">
      <alignment horizontal="center" vertical="center"/>
    </xf>
    <xf numFmtId="3" fontId="10" fillId="2" borderId="17" xfId="1" applyNumberFormat="1" applyFont="1" applyFill="1" applyBorder="1" applyAlignment="1">
      <alignment horizontal="right" vertical="center"/>
    </xf>
    <xf numFmtId="3" fontId="10" fillId="2" borderId="7" xfId="3" applyNumberFormat="1" applyFont="1" applyFill="1" applyBorder="1" applyAlignment="1">
      <alignment horizontal="right" vertical="center"/>
    </xf>
    <xf numFmtId="0" fontId="10" fillId="2" borderId="7" xfId="1" applyFont="1" applyFill="1" applyBorder="1" applyAlignment="1">
      <alignment horizontal="center" vertical="center"/>
    </xf>
    <xf numFmtId="0" fontId="10" fillId="2" borderId="7" xfId="1" applyFont="1" applyFill="1" applyBorder="1" applyAlignment="1">
      <alignment horizontal="left" vertical="center"/>
    </xf>
    <xf numFmtId="2" fontId="10" fillId="2" borderId="7" xfId="3" applyNumberFormat="1" applyFont="1" applyFill="1" applyBorder="1" applyAlignment="1">
      <alignment horizontal="right" vertical="center"/>
    </xf>
    <xf numFmtId="3" fontId="10" fillId="2" borderId="0" xfId="1" applyNumberFormat="1" applyFont="1" applyFill="1"/>
    <xf numFmtId="0" fontId="17" fillId="2" borderId="7" xfId="1" applyFont="1" applyFill="1" applyBorder="1" applyAlignment="1">
      <alignment horizontal="center" vertical="center"/>
    </xf>
    <xf numFmtId="0" fontId="17" fillId="2" borderId="0" xfId="1" applyFont="1" applyFill="1"/>
    <xf numFmtId="0" fontId="1" fillId="2" borderId="26" xfId="1" applyFill="1" applyBorder="1" applyAlignment="1">
      <alignment horizontal="center" vertical="center"/>
    </xf>
    <xf numFmtId="0" fontId="1" fillId="2" borderId="26" xfId="1" applyFill="1" applyBorder="1" applyAlignment="1">
      <alignment vertical="center" wrapText="1"/>
    </xf>
    <xf numFmtId="2" fontId="1" fillId="2" borderId="26" xfId="3" applyNumberFormat="1" applyFont="1" applyFill="1" applyBorder="1" applyAlignment="1">
      <alignment horizontal="right" vertical="center"/>
    </xf>
    <xf numFmtId="0" fontId="10" fillId="2" borderId="6" xfId="1" applyFont="1" applyFill="1" applyBorder="1" applyAlignment="1">
      <alignment horizontal="center" vertical="center"/>
    </xf>
    <xf numFmtId="0" fontId="10" fillId="2" borderId="6" xfId="1" applyFont="1" applyFill="1" applyBorder="1" applyAlignment="1">
      <alignment vertical="center" wrapText="1"/>
    </xf>
    <xf numFmtId="173" fontId="10" fillId="2" borderId="6" xfId="3" applyNumberFormat="1" applyFont="1" applyFill="1" applyBorder="1" applyAlignment="1">
      <alignment horizontal="right" vertical="center"/>
    </xf>
    <xf numFmtId="0" fontId="8" fillId="2" borderId="30" xfId="1" applyFont="1" applyFill="1" applyBorder="1" applyAlignment="1">
      <alignment vertical="center"/>
    </xf>
    <xf numFmtId="0" fontId="109" fillId="2" borderId="0" xfId="1" applyFont="1" applyFill="1"/>
    <xf numFmtId="0" fontId="10" fillId="2" borderId="0" xfId="1" applyFont="1" applyFill="1" applyAlignment="1">
      <alignment horizontal="center" vertical="center"/>
    </xf>
    <xf numFmtId="0" fontId="11" fillId="2" borderId="0" xfId="1" applyFont="1" applyFill="1" applyAlignment="1">
      <alignment vertical="center"/>
    </xf>
    <xf numFmtId="175" fontId="11" fillId="2" borderId="0" xfId="3" applyNumberFormat="1" applyFont="1" applyFill="1" applyBorder="1" applyAlignment="1">
      <alignment horizontal="right" vertical="center"/>
    </xf>
    <xf numFmtId="0" fontId="111" fillId="2" borderId="0" xfId="1" applyFont="1" applyFill="1" applyAlignment="1">
      <alignment horizontal="center"/>
    </xf>
    <xf numFmtId="0" fontId="1" fillId="2" borderId="0" xfId="1" applyFill="1" applyAlignment="1">
      <alignment horizontal="center"/>
    </xf>
    <xf numFmtId="4" fontId="1" fillId="2" borderId="0" xfId="1" applyNumberFormat="1" applyFill="1"/>
    <xf numFmtId="172" fontId="1" fillId="2" borderId="8" xfId="1" applyNumberFormat="1" applyFill="1" applyBorder="1" applyAlignment="1">
      <alignment horizontal="center"/>
    </xf>
    <xf numFmtId="175" fontId="18" fillId="2" borderId="8" xfId="3" applyNumberFormat="1" applyFont="1" applyFill="1" applyBorder="1" applyAlignment="1"/>
    <xf numFmtId="172" fontId="1" fillId="2" borderId="8" xfId="1" applyNumberFormat="1" applyFill="1" applyBorder="1"/>
    <xf numFmtId="176" fontId="1" fillId="2" borderId="8" xfId="1" applyNumberFormat="1" applyFill="1" applyBorder="1"/>
    <xf numFmtId="0" fontId="4" fillId="2" borderId="6" xfId="1" applyFont="1" applyFill="1" applyBorder="1" applyAlignment="1">
      <alignment horizontal="center" vertical="center" wrapText="1"/>
    </xf>
    <xf numFmtId="0" fontId="4" fillId="2" borderId="6" xfId="1" applyFont="1" applyFill="1" applyBorder="1" applyAlignment="1">
      <alignment horizontal="center" vertical="center"/>
    </xf>
    <xf numFmtId="0" fontId="4" fillId="2" borderId="10" xfId="1" applyFont="1" applyFill="1" applyBorder="1" applyAlignment="1">
      <alignment horizontal="center" vertical="center"/>
    </xf>
    <xf numFmtId="0" fontId="10" fillId="2" borderId="1" xfId="1" applyFont="1" applyFill="1" applyBorder="1" applyAlignment="1">
      <alignment horizontal="center" vertical="center"/>
    </xf>
    <xf numFmtId="0" fontId="10" fillId="2" borderId="17" xfId="1" applyFont="1" applyFill="1" applyBorder="1" applyAlignment="1">
      <alignment horizontal="left" vertical="center"/>
    </xf>
    <xf numFmtId="4" fontId="10" fillId="2" borderId="17" xfId="2" applyNumberFormat="1" applyFont="1" applyFill="1" applyBorder="1" applyAlignment="1">
      <alignment horizontal="right" vertical="center"/>
    </xf>
    <xf numFmtId="3" fontId="10" fillId="2" borderId="17" xfId="3" applyNumberFormat="1" applyFont="1" applyFill="1" applyBorder="1" applyAlignment="1">
      <alignment horizontal="right" vertical="center"/>
    </xf>
    <xf numFmtId="0" fontId="1" fillId="2" borderId="28" xfId="1" applyFill="1" applyBorder="1" applyAlignment="1">
      <alignment vertical="center"/>
    </xf>
    <xf numFmtId="3" fontId="1" fillId="2" borderId="28" xfId="3" applyNumberFormat="1" applyFont="1" applyFill="1" applyBorder="1" applyAlignment="1">
      <alignment horizontal="right" vertical="center"/>
    </xf>
    <xf numFmtId="0" fontId="1" fillId="2" borderId="26" xfId="1" applyFill="1" applyBorder="1" applyAlignment="1">
      <alignment vertical="center"/>
    </xf>
    <xf numFmtId="0" fontId="11" fillId="2" borderId="0" xfId="1" applyFont="1" applyFill="1" applyAlignment="1">
      <alignment horizontal="center"/>
    </xf>
    <xf numFmtId="4" fontId="10" fillId="0" borderId="26" xfId="2" applyNumberFormat="1" applyFont="1" applyBorder="1" applyAlignment="1">
      <alignment horizontal="right" vertical="center"/>
    </xf>
    <xf numFmtId="4" fontId="10" fillId="2" borderId="26" xfId="2" applyNumberFormat="1" applyFont="1" applyFill="1" applyBorder="1" applyAlignment="1">
      <alignment horizontal="right" vertical="center"/>
    </xf>
    <xf numFmtId="3" fontId="10" fillId="0" borderId="26" xfId="3" applyNumberFormat="1" applyFont="1" applyBorder="1" applyAlignment="1">
      <alignment vertical="center"/>
    </xf>
    <xf numFmtId="0" fontId="10" fillId="0" borderId="4" xfId="1" applyFont="1" applyBorder="1" applyAlignment="1">
      <alignment horizontal="center" vertical="center"/>
    </xf>
    <xf numFmtId="3" fontId="10" fillId="0" borderId="4" xfId="1" applyNumberFormat="1" applyFont="1" applyBorder="1" applyAlignment="1">
      <alignment horizontal="right" vertical="center"/>
    </xf>
    <xf numFmtId="171" fontId="10" fillId="0" borderId="4" xfId="2" applyNumberFormat="1" applyFont="1" applyBorder="1" applyAlignment="1">
      <alignment horizontal="right" vertical="center"/>
    </xf>
    <xf numFmtId="3" fontId="10" fillId="0" borderId="4" xfId="3" applyNumberFormat="1" applyFont="1" applyBorder="1" applyAlignment="1">
      <alignment horizontal="right" vertical="center"/>
    </xf>
    <xf numFmtId="0" fontId="10" fillId="0" borderId="4" xfId="1" applyFont="1" applyBorder="1" applyAlignment="1">
      <alignment vertical="center" wrapText="1"/>
    </xf>
    <xf numFmtId="3" fontId="10" fillId="0" borderId="4" xfId="3" applyNumberFormat="1" applyFont="1" applyBorder="1" applyAlignment="1">
      <alignment vertical="center"/>
    </xf>
    <xf numFmtId="3" fontId="10" fillId="2" borderId="4" xfId="3" applyNumberFormat="1" applyFont="1" applyFill="1" applyBorder="1" applyAlignment="1">
      <alignment vertical="center"/>
    </xf>
    <xf numFmtId="173" fontId="10" fillId="0" borderId="4" xfId="1" applyNumberFormat="1" applyFont="1" applyBorder="1" applyAlignment="1">
      <alignment horizontal="right" vertical="center"/>
    </xf>
    <xf numFmtId="171" fontId="10" fillId="0" borderId="4" xfId="3" applyNumberFormat="1" applyFont="1" applyBorder="1" applyAlignment="1">
      <alignment vertical="center"/>
    </xf>
    <xf numFmtId="3" fontId="1" fillId="0" borderId="26" xfId="3" applyNumberFormat="1" applyFont="1" applyFill="1" applyBorder="1" applyAlignment="1">
      <alignment horizontal="right" vertical="center"/>
    </xf>
    <xf numFmtId="3" fontId="1" fillId="0" borderId="7" xfId="3" applyNumberFormat="1" applyFont="1" applyFill="1" applyBorder="1" applyAlignment="1">
      <alignment horizontal="right" vertical="center"/>
    </xf>
    <xf numFmtId="214" fontId="10" fillId="2" borderId="7" xfId="421" applyNumberFormat="1" applyFont="1" applyFill="1" applyBorder="1" applyAlignment="1">
      <alignment vertical="center"/>
    </xf>
    <xf numFmtId="214" fontId="10" fillId="2" borderId="6" xfId="421" applyNumberFormat="1" applyFont="1" applyFill="1" applyBorder="1" applyAlignment="1">
      <alignment vertical="center"/>
    </xf>
    <xf numFmtId="214" fontId="10" fillId="0" borderId="6" xfId="421" applyNumberFormat="1" applyFont="1" applyBorder="1" applyAlignment="1">
      <alignment vertical="center"/>
    </xf>
    <xf numFmtId="215" fontId="1" fillId="0" borderId="0" xfId="1" applyNumberFormat="1"/>
    <xf numFmtId="215" fontId="17" fillId="0" borderId="0" xfId="1" applyNumberFormat="1" applyFont="1"/>
    <xf numFmtId="214" fontId="10" fillId="0" borderId="28" xfId="421" applyNumberFormat="1" applyFont="1" applyBorder="1" applyAlignment="1">
      <alignment horizontal="right" vertical="center"/>
    </xf>
    <xf numFmtId="214" fontId="1" fillId="0" borderId="28" xfId="421" applyNumberFormat="1" applyFont="1" applyBorder="1" applyAlignment="1">
      <alignment horizontal="right" vertical="center"/>
    </xf>
    <xf numFmtId="214" fontId="1" fillId="0" borderId="26" xfId="421" applyNumberFormat="1" applyFont="1" applyBorder="1" applyAlignment="1">
      <alignment horizontal="right" vertical="center"/>
    </xf>
    <xf numFmtId="215" fontId="16" fillId="0" borderId="0" xfId="1" applyNumberFormat="1" applyFont="1"/>
    <xf numFmtId="3" fontId="116" fillId="0" borderId="28" xfId="3" applyNumberFormat="1" applyFont="1" applyBorder="1" applyAlignment="1">
      <alignment vertical="center"/>
    </xf>
    <xf numFmtId="214" fontId="116" fillId="0" borderId="28" xfId="421" applyNumberFormat="1" applyFont="1" applyBorder="1" applyAlignment="1">
      <alignment horizontal="right" vertical="center"/>
    </xf>
    <xf numFmtId="214" fontId="116" fillId="2" borderId="28" xfId="421" applyNumberFormat="1" applyFont="1" applyFill="1" applyBorder="1" applyAlignment="1">
      <alignment horizontal="right" vertical="center"/>
    </xf>
    <xf numFmtId="3" fontId="116" fillId="0" borderId="7" xfId="3" applyNumberFormat="1" applyFont="1" applyBorder="1" applyAlignment="1">
      <alignment vertical="center"/>
    </xf>
    <xf numFmtId="3" fontId="117" fillId="0" borderId="28" xfId="3" applyNumberFormat="1" applyFont="1" applyFill="1" applyBorder="1" applyAlignment="1">
      <alignment vertical="center"/>
    </xf>
    <xf numFmtId="3" fontId="117" fillId="0" borderId="28" xfId="3" applyNumberFormat="1" applyFont="1" applyBorder="1" applyAlignment="1">
      <alignment vertical="center"/>
    </xf>
    <xf numFmtId="214" fontId="117" fillId="0" borderId="28" xfId="421" applyNumberFormat="1" applyFont="1" applyBorder="1" applyAlignment="1">
      <alignment horizontal="right" vertical="center"/>
    </xf>
    <xf numFmtId="214" fontId="117" fillId="0" borderId="28" xfId="421" applyNumberFormat="1" applyFont="1" applyFill="1" applyBorder="1" applyAlignment="1">
      <alignment horizontal="right" vertical="center"/>
    </xf>
    <xf numFmtId="3" fontId="117" fillId="0" borderId="7" xfId="3" applyNumberFormat="1" applyFont="1" applyFill="1" applyBorder="1" applyAlignment="1">
      <alignment vertical="center"/>
    </xf>
    <xf numFmtId="3" fontId="117" fillId="0" borderId="7" xfId="3" applyNumberFormat="1" applyFont="1" applyBorder="1" applyAlignment="1">
      <alignment vertical="center"/>
    </xf>
    <xf numFmtId="3" fontId="117" fillId="0" borderId="26" xfId="3" applyNumberFormat="1" applyFont="1" applyFill="1" applyBorder="1" applyAlignment="1">
      <alignment vertical="center"/>
    </xf>
    <xf numFmtId="3" fontId="117" fillId="0" borderId="26" xfId="3" applyNumberFormat="1" applyFont="1" applyBorder="1" applyAlignment="1">
      <alignment vertical="center"/>
    </xf>
    <xf numFmtId="214" fontId="117" fillId="0" borderId="26" xfId="421" applyNumberFormat="1" applyFont="1" applyBorder="1" applyAlignment="1">
      <alignment horizontal="right" vertical="center"/>
    </xf>
    <xf numFmtId="214" fontId="117" fillId="2" borderId="26" xfId="421" applyNumberFormat="1" applyFont="1" applyFill="1" applyBorder="1" applyAlignment="1">
      <alignment horizontal="right" vertical="center"/>
    </xf>
    <xf numFmtId="3" fontId="116" fillId="2" borderId="6" xfId="3" applyNumberFormat="1" applyFont="1" applyFill="1" applyBorder="1" applyAlignment="1">
      <alignment horizontal="right" vertical="center"/>
    </xf>
    <xf numFmtId="3" fontId="116" fillId="2" borderId="6" xfId="3" applyNumberFormat="1" applyFont="1" applyFill="1" applyBorder="1" applyAlignment="1">
      <alignment vertical="center"/>
    </xf>
    <xf numFmtId="214" fontId="116" fillId="2" borderId="6" xfId="421" applyNumberFormat="1" applyFont="1" applyFill="1" applyBorder="1" applyAlignment="1">
      <alignment vertical="center"/>
    </xf>
    <xf numFmtId="214" fontId="116" fillId="2" borderId="7" xfId="421" applyNumberFormat="1" applyFont="1" applyFill="1" applyBorder="1" applyAlignment="1">
      <alignment vertical="center"/>
    </xf>
    <xf numFmtId="3" fontId="117" fillId="2" borderId="7" xfId="3" applyNumberFormat="1" applyFont="1" applyFill="1" applyBorder="1" applyAlignment="1">
      <alignment vertical="center"/>
    </xf>
    <xf numFmtId="214" fontId="117" fillId="2" borderId="7" xfId="421" applyNumberFormat="1" applyFont="1" applyFill="1" applyBorder="1" applyAlignment="1">
      <alignment vertical="center"/>
    </xf>
    <xf numFmtId="3" fontId="117" fillId="2" borderId="29" xfId="3" applyNumberFormat="1" applyFont="1" applyFill="1" applyBorder="1" applyAlignment="1">
      <alignment vertical="center"/>
    </xf>
    <xf numFmtId="3" fontId="117" fillId="2" borderId="26" xfId="3" applyNumberFormat="1" applyFont="1" applyFill="1" applyBorder="1" applyAlignment="1">
      <alignment vertical="center"/>
    </xf>
    <xf numFmtId="214" fontId="117" fillId="2" borderId="26" xfId="421" applyNumberFormat="1" applyFont="1" applyFill="1" applyBorder="1" applyAlignment="1">
      <alignment vertical="center"/>
    </xf>
    <xf numFmtId="0" fontId="9" fillId="0" borderId="0" xfId="1" applyFont="1" applyAlignment="1">
      <alignment horizontal="right"/>
    </xf>
    <xf numFmtId="0" fontId="10" fillId="0" borderId="4" xfId="1" applyFont="1" applyBorder="1" applyAlignment="1">
      <alignment horizontal="center" vertical="center" wrapText="1"/>
    </xf>
    <xf numFmtId="0" fontId="10" fillId="2" borderId="4" xfId="1" applyFont="1" applyFill="1" applyBorder="1" applyAlignment="1">
      <alignment horizontal="center" vertical="center" wrapText="1"/>
    </xf>
    <xf numFmtId="0" fontId="113" fillId="0" borderId="0" xfId="1" applyFont="1" applyAlignment="1">
      <alignment horizontal="center"/>
    </xf>
    <xf numFmtId="173" fontId="9" fillId="0" borderId="0" xfId="420" applyNumberFormat="1" applyFont="1" applyAlignment="1">
      <alignment horizontal="center" vertical="center" wrapText="1"/>
    </xf>
    <xf numFmtId="0" fontId="10" fillId="0" borderId="2" xfId="1" applyFont="1" applyBorder="1" applyAlignment="1">
      <alignment horizontal="center" vertical="center" wrapText="1"/>
    </xf>
    <xf numFmtId="0" fontId="10" fillId="0" borderId="3" xfId="1" applyFont="1" applyBorder="1" applyAlignment="1">
      <alignment horizontal="center" vertical="center" wrapText="1"/>
    </xf>
    <xf numFmtId="0" fontId="10" fillId="0" borderId="31" xfId="1" applyFont="1" applyBorder="1" applyAlignment="1">
      <alignment horizontal="center" vertical="center" wrapText="1"/>
    </xf>
    <xf numFmtId="0" fontId="10" fillId="0" borderId="1" xfId="1" applyFont="1" applyBorder="1" applyAlignment="1">
      <alignment horizontal="center" vertical="center" wrapText="1"/>
    </xf>
    <xf numFmtId="0" fontId="10" fillId="0" borderId="6" xfId="1" applyFont="1" applyBorder="1" applyAlignment="1">
      <alignment horizontal="center" vertical="center" wrapText="1"/>
    </xf>
    <xf numFmtId="0" fontId="1" fillId="0" borderId="27" xfId="1" applyBorder="1" applyAlignment="1">
      <alignment horizontal="left" vertical="center"/>
    </xf>
    <xf numFmtId="0" fontId="1" fillId="0" borderId="0" xfId="1" applyAlignment="1">
      <alignment horizontal="left" vertical="center"/>
    </xf>
    <xf numFmtId="0" fontId="1" fillId="0" borderId="8" xfId="1" applyBorder="1" applyAlignment="1">
      <alignment horizontal="right"/>
    </xf>
    <xf numFmtId="174" fontId="9" fillId="0" borderId="0" xfId="1" applyNumberFormat="1" applyFont="1" applyAlignment="1">
      <alignment horizontal="center"/>
    </xf>
    <xf numFmtId="0" fontId="5" fillId="0" borderId="4" xfId="1" applyFont="1" applyBorder="1" applyAlignment="1">
      <alignment horizontal="center" vertical="center" wrapText="1"/>
    </xf>
    <xf numFmtId="0" fontId="4" fillId="0" borderId="8" xfId="1" applyFont="1" applyBorder="1" applyAlignment="1">
      <alignment horizontal="right" vertical="center"/>
    </xf>
    <xf numFmtId="0" fontId="10" fillId="0" borderId="5" xfId="1" applyFont="1" applyBorder="1" applyAlignment="1">
      <alignment horizontal="center" vertical="center" wrapText="1"/>
    </xf>
    <xf numFmtId="0" fontId="113" fillId="0" borderId="0" xfId="1" applyFont="1" applyAlignment="1">
      <alignment horizontal="center" vertical="center"/>
    </xf>
    <xf numFmtId="0" fontId="9" fillId="0" borderId="0" xfId="1" applyFont="1" applyAlignment="1">
      <alignment horizontal="center" vertical="center"/>
    </xf>
    <xf numFmtId="0" fontId="5" fillId="0" borderId="30" xfId="1" applyFont="1" applyBorder="1" applyAlignment="1">
      <alignment horizontal="center"/>
    </xf>
    <xf numFmtId="0" fontId="10" fillId="0" borderId="9" xfId="1" applyFont="1" applyBorder="1" applyAlignment="1">
      <alignment horizontal="center" vertical="center" wrapText="1"/>
    </xf>
    <xf numFmtId="0" fontId="10" fillId="0" borderId="27" xfId="1" applyFont="1" applyBorder="1" applyAlignment="1">
      <alignment horizontal="center" vertical="center" wrapText="1"/>
    </xf>
    <xf numFmtId="0" fontId="10" fillId="2" borderId="1" xfId="1" applyFont="1" applyFill="1" applyBorder="1" applyAlignment="1">
      <alignment horizontal="center" vertical="center" wrapText="1"/>
    </xf>
    <xf numFmtId="0" fontId="10" fillId="2" borderId="5" xfId="1" applyFont="1" applyFill="1" applyBorder="1" applyAlignment="1">
      <alignment horizontal="center" vertical="center" wrapText="1"/>
    </xf>
    <xf numFmtId="0" fontId="10" fillId="2" borderId="9" xfId="1" applyFont="1" applyFill="1" applyBorder="1" applyAlignment="1">
      <alignment horizontal="center" vertical="center" wrapText="1"/>
    </xf>
    <xf numFmtId="0" fontId="10" fillId="2" borderId="27" xfId="1" applyFont="1" applyFill="1" applyBorder="1" applyAlignment="1">
      <alignment horizontal="center" vertical="center" wrapText="1"/>
    </xf>
    <xf numFmtId="174" fontId="9" fillId="2" borderId="0" xfId="1" applyNumberFormat="1" applyFont="1" applyFill="1" applyAlignment="1">
      <alignment horizontal="center"/>
    </xf>
    <xf numFmtId="0" fontId="10" fillId="2" borderId="0" xfId="1" applyFont="1" applyFill="1" applyAlignment="1">
      <alignment horizontal="center"/>
    </xf>
    <xf numFmtId="0" fontId="10" fillId="2" borderId="6" xfId="1" applyFont="1" applyFill="1" applyBorder="1" applyAlignment="1">
      <alignment horizontal="center" vertical="center" wrapText="1"/>
    </xf>
    <xf numFmtId="0" fontId="9" fillId="2" borderId="0" xfId="1" applyFont="1" applyFill="1" applyAlignment="1">
      <alignment horizontal="right" vertical="top"/>
    </xf>
    <xf numFmtId="0" fontId="113" fillId="2" borderId="0" xfId="1" applyFont="1" applyFill="1" applyAlignment="1">
      <alignment horizontal="center" vertical="center"/>
    </xf>
    <xf numFmtId="0" fontId="10" fillId="2" borderId="2" xfId="1" applyFont="1" applyFill="1" applyBorder="1" applyAlignment="1">
      <alignment horizontal="center" vertical="center" wrapText="1"/>
    </xf>
    <xf numFmtId="0" fontId="10" fillId="2" borderId="3" xfId="1" applyFont="1" applyFill="1" applyBorder="1" applyAlignment="1">
      <alignment horizontal="center" vertical="center" wrapText="1"/>
    </xf>
    <xf numFmtId="0" fontId="9" fillId="2" borderId="0" xfId="1" applyFont="1" applyFill="1" applyAlignment="1">
      <alignment horizontal="center" vertical="center"/>
    </xf>
    <xf numFmtId="0" fontId="9" fillId="2" borderId="8" xfId="1" applyFont="1" applyFill="1" applyBorder="1" applyAlignment="1">
      <alignment horizontal="right" vertical="center"/>
    </xf>
    <xf numFmtId="0" fontId="10" fillId="2" borderId="10" xfId="1" applyFont="1" applyFill="1" applyBorder="1" applyAlignment="1">
      <alignment horizontal="center" vertical="center" wrapText="1"/>
    </xf>
    <xf numFmtId="0" fontId="9" fillId="0" borderId="8" xfId="1" applyFont="1" applyBorder="1" applyAlignment="1">
      <alignment horizontal="right" vertical="center"/>
    </xf>
  </cellXfs>
  <cellStyles count="422">
    <cellStyle name="??" xfId="4" xr:uid="{00000000-0005-0000-0000-000000000000}"/>
    <cellStyle name="?? [0.00]_ Att. 1- Cover" xfId="5" xr:uid="{00000000-0005-0000-0000-000001000000}"/>
    <cellStyle name="?? [0]" xfId="6" xr:uid="{00000000-0005-0000-0000-000002000000}"/>
    <cellStyle name="?_x001d_??%U©÷u&amp;H©÷9_x0008_?_x0009_s_x000a__x0007__x0001__x0001_" xfId="7" xr:uid="{00000000-0005-0000-0000-000003000000}"/>
    <cellStyle name="?_x001d_??%U©÷u&amp;H©÷9_x0008_?_x0009_s_x000a__x0007__x0001__x0001_ 2" xfId="8" xr:uid="{00000000-0005-0000-0000-000004000000}"/>
    <cellStyle name="???? [0.00]_PRODUCT DETAIL Q1" xfId="9" xr:uid="{00000000-0005-0000-0000-000005000000}"/>
    <cellStyle name="????_PRODUCT DETAIL Q1" xfId="10" xr:uid="{00000000-0005-0000-0000-000006000000}"/>
    <cellStyle name="???[0]_?? DI" xfId="11" xr:uid="{00000000-0005-0000-0000-000007000000}"/>
    <cellStyle name="???_?? DI" xfId="12" xr:uid="{00000000-0005-0000-0000-000008000000}"/>
    <cellStyle name="??[0]_BRE" xfId="13" xr:uid="{00000000-0005-0000-0000-000009000000}"/>
    <cellStyle name="??_ Att. 1- Cover" xfId="14" xr:uid="{00000000-0005-0000-0000-00000A000000}"/>
    <cellStyle name="??A? [0]_ÿÿÿÿÿÿ_1_¢¬???¢â? " xfId="15" xr:uid="{00000000-0005-0000-0000-00000B000000}"/>
    <cellStyle name="??A?_ÿÿÿÿÿÿ_1_¢¬???¢â? " xfId="16" xr:uid="{00000000-0005-0000-0000-00000C000000}"/>
    <cellStyle name="?¡±¢¥?_?¨ù??¢´¢¥_¢¬???¢â? " xfId="17" xr:uid="{00000000-0005-0000-0000-00000D000000}"/>
    <cellStyle name="?ðÇ%U?&amp;H?_x0008_?s_x000a__x0007__x0001__x0001_" xfId="18" xr:uid="{00000000-0005-0000-0000-00000E000000}"/>
    <cellStyle name="?ðÇ%U?&amp;H?_x0008_?s_x000a__x0007__x0001__x0001_ 2" xfId="19" xr:uid="{00000000-0005-0000-0000-00000F000000}"/>
    <cellStyle name="_Bang Chi tieu (2)" xfId="20" xr:uid="{00000000-0005-0000-0000-000010000000}"/>
    <cellStyle name="~1" xfId="21" xr:uid="{00000000-0005-0000-0000-000011000000}"/>
    <cellStyle name="1" xfId="22" xr:uid="{00000000-0005-0000-0000-000012000000}"/>
    <cellStyle name="¹éºÐÀ²_±âÅ¸" xfId="23" xr:uid="{00000000-0005-0000-0000-000013000000}"/>
    <cellStyle name="2" xfId="24" xr:uid="{00000000-0005-0000-0000-000014000000}"/>
    <cellStyle name="20% - Accent1 2" xfId="25" xr:uid="{00000000-0005-0000-0000-000015000000}"/>
    <cellStyle name="20% - Accent2 2" xfId="26" xr:uid="{00000000-0005-0000-0000-000016000000}"/>
    <cellStyle name="20% - Accent3 2" xfId="27" xr:uid="{00000000-0005-0000-0000-000017000000}"/>
    <cellStyle name="20% - Accent4 2" xfId="28" xr:uid="{00000000-0005-0000-0000-000018000000}"/>
    <cellStyle name="20% - Accent5 2" xfId="29" xr:uid="{00000000-0005-0000-0000-000019000000}"/>
    <cellStyle name="20% - Accent6 2" xfId="30" xr:uid="{00000000-0005-0000-0000-00001A000000}"/>
    <cellStyle name="3" xfId="31" xr:uid="{00000000-0005-0000-0000-00001B000000}"/>
    <cellStyle name="4" xfId="32" xr:uid="{00000000-0005-0000-0000-00001C000000}"/>
    <cellStyle name="40% - Accent1 2" xfId="33" xr:uid="{00000000-0005-0000-0000-00001D000000}"/>
    <cellStyle name="40% - Accent2 2" xfId="34" xr:uid="{00000000-0005-0000-0000-00001E000000}"/>
    <cellStyle name="40% - Accent3 2" xfId="35" xr:uid="{00000000-0005-0000-0000-00001F000000}"/>
    <cellStyle name="40% - Accent4 2" xfId="36" xr:uid="{00000000-0005-0000-0000-000020000000}"/>
    <cellStyle name="40% - Accent5 2" xfId="37" xr:uid="{00000000-0005-0000-0000-000021000000}"/>
    <cellStyle name="40% - Accent6 2" xfId="38" xr:uid="{00000000-0005-0000-0000-000022000000}"/>
    <cellStyle name="60% - Accent1 2" xfId="39" xr:uid="{00000000-0005-0000-0000-000023000000}"/>
    <cellStyle name="60% - Accent2 2" xfId="40" xr:uid="{00000000-0005-0000-0000-000024000000}"/>
    <cellStyle name="60% - Accent3 2" xfId="41" xr:uid="{00000000-0005-0000-0000-000025000000}"/>
    <cellStyle name="60% - Accent4 2" xfId="42" xr:uid="{00000000-0005-0000-0000-000026000000}"/>
    <cellStyle name="60% - Accent5 2" xfId="43" xr:uid="{00000000-0005-0000-0000-000027000000}"/>
    <cellStyle name="60% - Accent6 2" xfId="44" xr:uid="{00000000-0005-0000-0000-000028000000}"/>
    <cellStyle name="Accent1 - 20%" xfId="45" xr:uid="{00000000-0005-0000-0000-000029000000}"/>
    <cellStyle name="Accent1 - 40%" xfId="46" xr:uid="{00000000-0005-0000-0000-00002A000000}"/>
    <cellStyle name="Accent1 - 60%" xfId="47" xr:uid="{00000000-0005-0000-0000-00002B000000}"/>
    <cellStyle name="Accent1 2" xfId="48" xr:uid="{00000000-0005-0000-0000-00002C000000}"/>
    <cellStyle name="Accent1 3" xfId="49" xr:uid="{00000000-0005-0000-0000-00002D000000}"/>
    <cellStyle name="Accent1 4" xfId="50" xr:uid="{00000000-0005-0000-0000-00002E000000}"/>
    <cellStyle name="Accent1 5" xfId="51" xr:uid="{00000000-0005-0000-0000-00002F000000}"/>
    <cellStyle name="Accent1 6" xfId="52" xr:uid="{00000000-0005-0000-0000-000030000000}"/>
    <cellStyle name="Accent1 7" xfId="53" xr:uid="{00000000-0005-0000-0000-000031000000}"/>
    <cellStyle name="Accent2 - 20%" xfId="54" xr:uid="{00000000-0005-0000-0000-000032000000}"/>
    <cellStyle name="Accent2 - 40%" xfId="55" xr:uid="{00000000-0005-0000-0000-000033000000}"/>
    <cellStyle name="Accent2 - 60%" xfId="56" xr:uid="{00000000-0005-0000-0000-000034000000}"/>
    <cellStyle name="Accent2 2" xfId="57" xr:uid="{00000000-0005-0000-0000-000035000000}"/>
    <cellStyle name="Accent2 3" xfId="58" xr:uid="{00000000-0005-0000-0000-000036000000}"/>
    <cellStyle name="Accent2 4" xfId="59" xr:uid="{00000000-0005-0000-0000-000037000000}"/>
    <cellStyle name="Accent2 5" xfId="60" xr:uid="{00000000-0005-0000-0000-000038000000}"/>
    <cellStyle name="Accent2 6" xfId="61" xr:uid="{00000000-0005-0000-0000-000039000000}"/>
    <cellStyle name="Accent2 7" xfId="62" xr:uid="{00000000-0005-0000-0000-00003A000000}"/>
    <cellStyle name="Accent3 - 20%" xfId="63" xr:uid="{00000000-0005-0000-0000-00003B000000}"/>
    <cellStyle name="Accent3 - 40%" xfId="64" xr:uid="{00000000-0005-0000-0000-00003C000000}"/>
    <cellStyle name="Accent3 - 60%" xfId="65" xr:uid="{00000000-0005-0000-0000-00003D000000}"/>
    <cellStyle name="Accent3 2" xfId="66" xr:uid="{00000000-0005-0000-0000-00003E000000}"/>
    <cellStyle name="Accent3 3" xfId="67" xr:uid="{00000000-0005-0000-0000-00003F000000}"/>
    <cellStyle name="Accent3 4" xfId="68" xr:uid="{00000000-0005-0000-0000-000040000000}"/>
    <cellStyle name="Accent3 5" xfId="69" xr:uid="{00000000-0005-0000-0000-000041000000}"/>
    <cellStyle name="Accent3 6" xfId="70" xr:uid="{00000000-0005-0000-0000-000042000000}"/>
    <cellStyle name="Accent3 7" xfId="71" xr:uid="{00000000-0005-0000-0000-000043000000}"/>
    <cellStyle name="Accent4 - 20%" xfId="72" xr:uid="{00000000-0005-0000-0000-000044000000}"/>
    <cellStyle name="Accent4 - 40%" xfId="73" xr:uid="{00000000-0005-0000-0000-000045000000}"/>
    <cellStyle name="Accent4 - 60%" xfId="74" xr:uid="{00000000-0005-0000-0000-000046000000}"/>
    <cellStyle name="Accent4 2" xfId="75" xr:uid="{00000000-0005-0000-0000-000047000000}"/>
    <cellStyle name="Accent4 3" xfId="76" xr:uid="{00000000-0005-0000-0000-000048000000}"/>
    <cellStyle name="Accent4 4" xfId="77" xr:uid="{00000000-0005-0000-0000-000049000000}"/>
    <cellStyle name="Accent4 5" xfId="78" xr:uid="{00000000-0005-0000-0000-00004A000000}"/>
    <cellStyle name="Accent4 6" xfId="79" xr:uid="{00000000-0005-0000-0000-00004B000000}"/>
    <cellStyle name="Accent4 7" xfId="80" xr:uid="{00000000-0005-0000-0000-00004C000000}"/>
    <cellStyle name="Accent5 - 20%" xfId="81" xr:uid="{00000000-0005-0000-0000-00004D000000}"/>
    <cellStyle name="Accent5 - 40%" xfId="82" xr:uid="{00000000-0005-0000-0000-00004E000000}"/>
    <cellStyle name="Accent5 - 60%" xfId="83" xr:uid="{00000000-0005-0000-0000-00004F000000}"/>
    <cellStyle name="Accent5 2" xfId="84" xr:uid="{00000000-0005-0000-0000-000050000000}"/>
    <cellStyle name="Accent5 3" xfId="85" xr:uid="{00000000-0005-0000-0000-000051000000}"/>
    <cellStyle name="Accent5 4" xfId="86" xr:uid="{00000000-0005-0000-0000-000052000000}"/>
    <cellStyle name="Accent5 5" xfId="87" xr:uid="{00000000-0005-0000-0000-000053000000}"/>
    <cellStyle name="Accent5 6" xfId="88" xr:uid="{00000000-0005-0000-0000-000054000000}"/>
    <cellStyle name="Accent5 7" xfId="89" xr:uid="{00000000-0005-0000-0000-000055000000}"/>
    <cellStyle name="Accent6 - 20%" xfId="90" xr:uid="{00000000-0005-0000-0000-000056000000}"/>
    <cellStyle name="Accent6 - 40%" xfId="91" xr:uid="{00000000-0005-0000-0000-000057000000}"/>
    <cellStyle name="Accent6 - 60%" xfId="92" xr:uid="{00000000-0005-0000-0000-000058000000}"/>
    <cellStyle name="Accent6 2" xfId="93" xr:uid="{00000000-0005-0000-0000-000059000000}"/>
    <cellStyle name="Accent6 3" xfId="94" xr:uid="{00000000-0005-0000-0000-00005A000000}"/>
    <cellStyle name="Accent6 4" xfId="95" xr:uid="{00000000-0005-0000-0000-00005B000000}"/>
    <cellStyle name="Accent6 5" xfId="96" xr:uid="{00000000-0005-0000-0000-00005C000000}"/>
    <cellStyle name="Accent6 6" xfId="97" xr:uid="{00000000-0005-0000-0000-00005D000000}"/>
    <cellStyle name="Accent6 7" xfId="98" xr:uid="{00000000-0005-0000-0000-00005E000000}"/>
    <cellStyle name="ÅëÈ­ [0]_¿ì¹°Åë" xfId="99" xr:uid="{00000000-0005-0000-0000-00005F000000}"/>
    <cellStyle name="AeE­ [0]_INQUIRY ¿?¾÷AßAø " xfId="100" xr:uid="{00000000-0005-0000-0000-000060000000}"/>
    <cellStyle name="ÅëÈ­ [0]_laroux" xfId="101" xr:uid="{00000000-0005-0000-0000-000061000000}"/>
    <cellStyle name="ÅëÈ­_¿ì¹°Åë" xfId="102" xr:uid="{00000000-0005-0000-0000-000062000000}"/>
    <cellStyle name="AeE­_INQUIRY ¿?¾÷AßAø " xfId="103" xr:uid="{00000000-0005-0000-0000-000063000000}"/>
    <cellStyle name="ÅëÈ­_laroux" xfId="104" xr:uid="{00000000-0005-0000-0000-000064000000}"/>
    <cellStyle name="args.style" xfId="105" xr:uid="{00000000-0005-0000-0000-000065000000}"/>
    <cellStyle name="ÄÞ¸¶ [0]_¿ì¹°Åë" xfId="106" xr:uid="{00000000-0005-0000-0000-000066000000}"/>
    <cellStyle name="AÞ¸¶ [0]_INQUIRY ¿?¾÷AßAø " xfId="107" xr:uid="{00000000-0005-0000-0000-000067000000}"/>
    <cellStyle name="ÄÞ¸¶ [0]_laroux" xfId="108" xr:uid="{00000000-0005-0000-0000-000068000000}"/>
    <cellStyle name="ÄÞ¸¶_¿ì¹°Åë" xfId="109" xr:uid="{00000000-0005-0000-0000-000069000000}"/>
    <cellStyle name="AÞ¸¶_INQUIRY ¿?¾÷AßAø " xfId="110" xr:uid="{00000000-0005-0000-0000-00006A000000}"/>
    <cellStyle name="ÄÞ¸¶_laroux" xfId="111" xr:uid="{00000000-0005-0000-0000-00006B000000}"/>
    <cellStyle name="Bad 2" xfId="112" xr:uid="{00000000-0005-0000-0000-00006C000000}"/>
    <cellStyle name="Body" xfId="113" xr:uid="{00000000-0005-0000-0000-00006D000000}"/>
    <cellStyle name="C?AØ_¿?¾÷CoE² " xfId="114" xr:uid="{00000000-0005-0000-0000-00006E000000}"/>
    <cellStyle name="Ç¥ÁØ_´çÃÊ±¸ÀÔ»ý»ê" xfId="115" xr:uid="{00000000-0005-0000-0000-00006F000000}"/>
    <cellStyle name="C￥AØ_¿μ¾÷CoE² " xfId="116" xr:uid="{00000000-0005-0000-0000-000070000000}"/>
    <cellStyle name="Ç¥ÁØ_±³°¢¼ö·®" xfId="117" xr:uid="{00000000-0005-0000-0000-000071000000}"/>
    <cellStyle name="C￥AØ_Sheet1_¿μ¾÷CoE² " xfId="118" xr:uid="{00000000-0005-0000-0000-000072000000}"/>
    <cellStyle name="Calc Currency (0)" xfId="119" xr:uid="{00000000-0005-0000-0000-000073000000}"/>
    <cellStyle name="Calc Currency (2)" xfId="120" xr:uid="{00000000-0005-0000-0000-000074000000}"/>
    <cellStyle name="Calc Percent (0)" xfId="121" xr:uid="{00000000-0005-0000-0000-000075000000}"/>
    <cellStyle name="Calc Percent (1)" xfId="122" xr:uid="{00000000-0005-0000-0000-000076000000}"/>
    <cellStyle name="Calc Percent (2)" xfId="123" xr:uid="{00000000-0005-0000-0000-000077000000}"/>
    <cellStyle name="Calc Units (0)" xfId="124" xr:uid="{00000000-0005-0000-0000-000078000000}"/>
    <cellStyle name="Calc Units (1)" xfId="125" xr:uid="{00000000-0005-0000-0000-000079000000}"/>
    <cellStyle name="Calc Units (2)" xfId="126" xr:uid="{00000000-0005-0000-0000-00007A000000}"/>
    <cellStyle name="Calculation 2" xfId="127" xr:uid="{00000000-0005-0000-0000-00007B000000}"/>
    <cellStyle name="category" xfId="128" xr:uid="{00000000-0005-0000-0000-00007C000000}"/>
    <cellStyle name="Check Cell 2" xfId="129" xr:uid="{00000000-0005-0000-0000-00009A000000}"/>
    <cellStyle name="Chi phÝ kh¸c_Book1" xfId="130" xr:uid="{00000000-0005-0000-0000-00009B000000}"/>
    <cellStyle name="Comma" xfId="421" builtinId="3"/>
    <cellStyle name="Comma  - Style1" xfId="131" xr:uid="{00000000-0005-0000-0000-00007E000000}"/>
    <cellStyle name="Comma  - Style2" xfId="132" xr:uid="{00000000-0005-0000-0000-00007F000000}"/>
    <cellStyle name="Comma  - Style3" xfId="133" xr:uid="{00000000-0005-0000-0000-000080000000}"/>
    <cellStyle name="Comma  - Style4" xfId="134" xr:uid="{00000000-0005-0000-0000-000081000000}"/>
    <cellStyle name="Comma  - Style5" xfId="135" xr:uid="{00000000-0005-0000-0000-000082000000}"/>
    <cellStyle name="Comma  - Style6" xfId="136" xr:uid="{00000000-0005-0000-0000-000083000000}"/>
    <cellStyle name="Comma  - Style7" xfId="137" xr:uid="{00000000-0005-0000-0000-000084000000}"/>
    <cellStyle name="Comma  - Style8" xfId="138" xr:uid="{00000000-0005-0000-0000-000085000000}"/>
    <cellStyle name="Comma [00]" xfId="139" xr:uid="{00000000-0005-0000-0000-000086000000}"/>
    <cellStyle name="Comma 10" xfId="3" xr:uid="{00000000-0005-0000-0000-000087000000}"/>
    <cellStyle name="Comma 11" xfId="140" xr:uid="{00000000-0005-0000-0000-000088000000}"/>
    <cellStyle name="Comma 12" xfId="141" xr:uid="{00000000-0005-0000-0000-000089000000}"/>
    <cellStyle name="Comma 2" xfId="142" xr:uid="{00000000-0005-0000-0000-00008A000000}"/>
    <cellStyle name="Comma 3" xfId="143" xr:uid="{00000000-0005-0000-0000-00008B000000}"/>
    <cellStyle name="Comma 4" xfId="144" xr:uid="{00000000-0005-0000-0000-00008C000000}"/>
    <cellStyle name="Comma 5" xfId="145" xr:uid="{00000000-0005-0000-0000-00008D000000}"/>
    <cellStyle name="Comma 6" xfId="146" xr:uid="{00000000-0005-0000-0000-00008E000000}"/>
    <cellStyle name="Comma 7" xfId="147" xr:uid="{00000000-0005-0000-0000-00008F000000}"/>
    <cellStyle name="Comma 8" xfId="148" xr:uid="{00000000-0005-0000-0000-000090000000}"/>
    <cellStyle name="Comma 9" xfId="149" xr:uid="{00000000-0005-0000-0000-000091000000}"/>
    <cellStyle name="comma zerodec" xfId="150" xr:uid="{00000000-0005-0000-0000-000092000000}"/>
    <cellStyle name="Comma0" xfId="151" xr:uid="{00000000-0005-0000-0000-000093000000}"/>
    <cellStyle name="Comma0 2" xfId="152" xr:uid="{00000000-0005-0000-0000-000094000000}"/>
    <cellStyle name="Copied" xfId="153" xr:uid="{00000000-0005-0000-0000-000095000000}"/>
    <cellStyle name="Currency [00]" xfId="154" xr:uid="{00000000-0005-0000-0000-000096000000}"/>
    <cellStyle name="Currency0" xfId="155" xr:uid="{00000000-0005-0000-0000-000097000000}"/>
    <cellStyle name="Currency0 2" xfId="156" xr:uid="{00000000-0005-0000-0000-000098000000}"/>
    <cellStyle name="Currency1" xfId="157" xr:uid="{00000000-0005-0000-0000-000099000000}"/>
    <cellStyle name="Date" xfId="158" xr:uid="{00000000-0005-0000-0000-00009C000000}"/>
    <cellStyle name="Date 2" xfId="159" xr:uid="{00000000-0005-0000-0000-00009D000000}"/>
    <cellStyle name="Date Short" xfId="160" xr:uid="{00000000-0005-0000-0000-00009E000000}"/>
    <cellStyle name="Dezimal [0]_NEGS" xfId="161" xr:uid="{00000000-0005-0000-0000-00009F000000}"/>
    <cellStyle name="Dezimal_NEGS" xfId="162" xr:uid="{00000000-0005-0000-0000-0000A0000000}"/>
    <cellStyle name="Dollar (zero dec)" xfId="163" xr:uid="{00000000-0005-0000-0000-0000A1000000}"/>
    <cellStyle name="Dziesi?tny [0]_Invoices2001Slovakia" xfId="164" xr:uid="{00000000-0005-0000-0000-0000A2000000}"/>
    <cellStyle name="Dziesi?tny_Invoices2001Slovakia" xfId="165" xr:uid="{00000000-0005-0000-0000-0000A3000000}"/>
    <cellStyle name="Dziesietny [0]_Invoices2001Slovakia" xfId="166" xr:uid="{00000000-0005-0000-0000-0000A4000000}"/>
    <cellStyle name="Dziesiętny [0]_Invoices2001Slovakia" xfId="167" xr:uid="{00000000-0005-0000-0000-0000A5000000}"/>
    <cellStyle name="Dziesietny [0]_Invoices2001Slovakia 2" xfId="168" xr:uid="{00000000-0005-0000-0000-0000A6000000}"/>
    <cellStyle name="Dziesiętny [0]_Invoices2001Slovakia_Book1" xfId="169" xr:uid="{00000000-0005-0000-0000-0000A7000000}"/>
    <cellStyle name="Dziesietny [0]_Invoices2001Slovakia_Book1 2" xfId="170" xr:uid="{00000000-0005-0000-0000-0000A8000000}"/>
    <cellStyle name="Dziesiętny [0]_Invoices2001Slovakia_Book1 2" xfId="171" xr:uid="{00000000-0005-0000-0000-0000A9000000}"/>
    <cellStyle name="Dziesietny [0]_Invoices2001Slovakia_Book1_Tong hop Cac tuyen(9-1-06)" xfId="172" xr:uid="{00000000-0005-0000-0000-0000AA000000}"/>
    <cellStyle name="Dziesiętny [0]_Invoices2001Slovakia_Book1_Tong hop Cac tuyen(9-1-06)" xfId="173" xr:uid="{00000000-0005-0000-0000-0000AB000000}"/>
    <cellStyle name="Dziesietny [0]_Invoices2001Slovakia_KL K.C mat duong" xfId="174" xr:uid="{00000000-0005-0000-0000-0000AC000000}"/>
    <cellStyle name="Dziesiętny [0]_Invoices2001Slovakia_Nhalamviec VTC(25-1-05)" xfId="175" xr:uid="{00000000-0005-0000-0000-0000AD000000}"/>
    <cellStyle name="Dziesietny [0]_Invoices2001Slovakia_TDT KHANH HOA" xfId="176" xr:uid="{00000000-0005-0000-0000-0000AE000000}"/>
    <cellStyle name="Dziesiętny [0]_Invoices2001Slovakia_TDT KHANH HOA" xfId="177" xr:uid="{00000000-0005-0000-0000-0000AF000000}"/>
    <cellStyle name="Dziesietny [0]_Invoices2001Slovakia_TDT KHANH HOA 2" xfId="178" xr:uid="{00000000-0005-0000-0000-0000B0000000}"/>
    <cellStyle name="Dziesiętny [0]_Invoices2001Slovakia_TDT KHANH HOA 2" xfId="179" xr:uid="{00000000-0005-0000-0000-0000B1000000}"/>
    <cellStyle name="Dziesietny [0]_Invoices2001Slovakia_TDT KHANH HOA_Tong hop Cac tuyen(9-1-06)" xfId="180" xr:uid="{00000000-0005-0000-0000-0000B2000000}"/>
    <cellStyle name="Dziesiętny [0]_Invoices2001Slovakia_TDT KHANH HOA_Tong hop Cac tuyen(9-1-06)" xfId="181" xr:uid="{00000000-0005-0000-0000-0000B3000000}"/>
    <cellStyle name="Dziesietny [0]_Invoices2001Slovakia_TDT quangngai" xfId="182" xr:uid="{00000000-0005-0000-0000-0000B4000000}"/>
    <cellStyle name="Dziesiętny [0]_Invoices2001Slovakia_TDT quangngai" xfId="183" xr:uid="{00000000-0005-0000-0000-0000B5000000}"/>
    <cellStyle name="Dziesietny [0]_Invoices2001Slovakia_Tong hop Cac tuyen(9-1-06)" xfId="184" xr:uid="{00000000-0005-0000-0000-0000B6000000}"/>
    <cellStyle name="Dziesietny_Invoices2001Slovakia" xfId="185" xr:uid="{00000000-0005-0000-0000-0000B7000000}"/>
    <cellStyle name="Dziesiętny_Invoices2001Slovakia" xfId="186" xr:uid="{00000000-0005-0000-0000-0000B8000000}"/>
    <cellStyle name="Dziesietny_Invoices2001Slovakia 2" xfId="187" xr:uid="{00000000-0005-0000-0000-0000B9000000}"/>
    <cellStyle name="Dziesiętny_Invoices2001Slovakia_Book1" xfId="188" xr:uid="{00000000-0005-0000-0000-0000BA000000}"/>
    <cellStyle name="Dziesietny_Invoices2001Slovakia_Book1 2" xfId="189" xr:uid="{00000000-0005-0000-0000-0000BB000000}"/>
    <cellStyle name="Dziesiętny_Invoices2001Slovakia_Book1 2" xfId="190" xr:uid="{00000000-0005-0000-0000-0000BC000000}"/>
    <cellStyle name="Dziesietny_Invoices2001Slovakia_Book1_Tong hop Cac tuyen(9-1-06)" xfId="191" xr:uid="{00000000-0005-0000-0000-0000BD000000}"/>
    <cellStyle name="Dziesiętny_Invoices2001Slovakia_Book1_Tong hop Cac tuyen(9-1-06)" xfId="192" xr:uid="{00000000-0005-0000-0000-0000BE000000}"/>
    <cellStyle name="Dziesietny_Invoices2001Slovakia_KL K.C mat duong" xfId="193" xr:uid="{00000000-0005-0000-0000-0000BF000000}"/>
    <cellStyle name="Dziesiętny_Invoices2001Slovakia_Nhalamviec VTC(25-1-05)" xfId="194" xr:uid="{00000000-0005-0000-0000-0000C0000000}"/>
    <cellStyle name="Dziesietny_Invoices2001Slovakia_TDT KHANH HOA" xfId="195" xr:uid="{00000000-0005-0000-0000-0000C1000000}"/>
    <cellStyle name="Dziesiętny_Invoices2001Slovakia_TDT KHANH HOA" xfId="196" xr:uid="{00000000-0005-0000-0000-0000C2000000}"/>
    <cellStyle name="Dziesietny_Invoices2001Slovakia_TDT KHANH HOA 2" xfId="197" xr:uid="{00000000-0005-0000-0000-0000C3000000}"/>
    <cellStyle name="Dziesiętny_Invoices2001Slovakia_TDT KHANH HOA 2" xfId="198" xr:uid="{00000000-0005-0000-0000-0000C4000000}"/>
    <cellStyle name="Dziesietny_Invoices2001Slovakia_TDT KHANH HOA_Tong hop Cac tuyen(9-1-06)" xfId="199" xr:uid="{00000000-0005-0000-0000-0000C5000000}"/>
    <cellStyle name="Dziesiętny_Invoices2001Slovakia_TDT KHANH HOA_Tong hop Cac tuyen(9-1-06)" xfId="200" xr:uid="{00000000-0005-0000-0000-0000C6000000}"/>
    <cellStyle name="Dziesietny_Invoices2001Slovakia_TDT quangngai" xfId="201" xr:uid="{00000000-0005-0000-0000-0000C7000000}"/>
    <cellStyle name="Dziesiętny_Invoices2001Slovakia_TDT quangngai" xfId="202" xr:uid="{00000000-0005-0000-0000-0000C8000000}"/>
    <cellStyle name="Dziesietny_Invoices2001Slovakia_Tong hop Cac tuyen(9-1-06)" xfId="203" xr:uid="{00000000-0005-0000-0000-0000C9000000}"/>
    <cellStyle name="Emphasis 1" xfId="204" xr:uid="{00000000-0005-0000-0000-0000CA000000}"/>
    <cellStyle name="Emphasis 2" xfId="205" xr:uid="{00000000-0005-0000-0000-0000CB000000}"/>
    <cellStyle name="Emphasis 3" xfId="206" xr:uid="{00000000-0005-0000-0000-0000CC000000}"/>
    <cellStyle name="Enter Currency (0)" xfId="207" xr:uid="{00000000-0005-0000-0000-0000CD000000}"/>
    <cellStyle name="Enter Currency (2)" xfId="208" xr:uid="{00000000-0005-0000-0000-0000CE000000}"/>
    <cellStyle name="Enter Units (0)" xfId="209" xr:uid="{00000000-0005-0000-0000-0000CF000000}"/>
    <cellStyle name="Enter Units (1)" xfId="210" xr:uid="{00000000-0005-0000-0000-0000D0000000}"/>
    <cellStyle name="Enter Units (2)" xfId="211" xr:uid="{00000000-0005-0000-0000-0000D1000000}"/>
    <cellStyle name="Entered" xfId="212" xr:uid="{00000000-0005-0000-0000-0000D2000000}"/>
    <cellStyle name="Explanatory Text 2" xfId="213" xr:uid="{00000000-0005-0000-0000-0000D3000000}"/>
    <cellStyle name="Fixed" xfId="214" xr:uid="{00000000-0005-0000-0000-0000D4000000}"/>
    <cellStyle name="Fixed 2" xfId="215" xr:uid="{00000000-0005-0000-0000-0000D5000000}"/>
    <cellStyle name="Good 2" xfId="216" xr:uid="{00000000-0005-0000-0000-0000D6000000}"/>
    <cellStyle name="Grey" xfId="217" xr:uid="{00000000-0005-0000-0000-0000D7000000}"/>
    <cellStyle name="HAI" xfId="218" xr:uid="{00000000-0005-0000-0000-0000D8000000}"/>
    <cellStyle name="Head 1" xfId="219" xr:uid="{00000000-0005-0000-0000-0000D9000000}"/>
    <cellStyle name="HEADER" xfId="220" xr:uid="{00000000-0005-0000-0000-0000DA000000}"/>
    <cellStyle name="Header1" xfId="221" xr:uid="{00000000-0005-0000-0000-0000DB000000}"/>
    <cellStyle name="Header2" xfId="222" xr:uid="{00000000-0005-0000-0000-0000DC000000}"/>
    <cellStyle name="Heading 1 2" xfId="223" xr:uid="{00000000-0005-0000-0000-0000DD000000}"/>
    <cellStyle name="Heading 2 2" xfId="224" xr:uid="{00000000-0005-0000-0000-0000DE000000}"/>
    <cellStyle name="Heading 3 2" xfId="225" xr:uid="{00000000-0005-0000-0000-0000DF000000}"/>
    <cellStyle name="Heading 4 2" xfId="226" xr:uid="{00000000-0005-0000-0000-0000E0000000}"/>
    <cellStyle name="HEADING1" xfId="227" xr:uid="{00000000-0005-0000-0000-0000E1000000}"/>
    <cellStyle name="HEADING1 2" xfId="228" xr:uid="{00000000-0005-0000-0000-0000E2000000}"/>
    <cellStyle name="HEADING2" xfId="229" xr:uid="{00000000-0005-0000-0000-0000E3000000}"/>
    <cellStyle name="HEADING2 2" xfId="230" xr:uid="{00000000-0005-0000-0000-0000E4000000}"/>
    <cellStyle name="HEADINGS" xfId="231" xr:uid="{00000000-0005-0000-0000-0000E5000000}"/>
    <cellStyle name="HEADINGSTOP" xfId="232" xr:uid="{00000000-0005-0000-0000-0000E6000000}"/>
    <cellStyle name="headoption" xfId="233" xr:uid="{00000000-0005-0000-0000-0000E7000000}"/>
    <cellStyle name="Hoa-Scholl" xfId="234" xr:uid="{00000000-0005-0000-0000-0000E8000000}"/>
    <cellStyle name="Input [yellow]" xfId="235" xr:uid="{00000000-0005-0000-0000-0000E9000000}"/>
    <cellStyle name="Input 2" xfId="236" xr:uid="{00000000-0005-0000-0000-0000EA000000}"/>
    <cellStyle name="Input 3" xfId="237" xr:uid="{00000000-0005-0000-0000-0000EB000000}"/>
    <cellStyle name="Input 4" xfId="238" xr:uid="{00000000-0005-0000-0000-0000EC000000}"/>
    <cellStyle name="Input 5" xfId="239" xr:uid="{00000000-0005-0000-0000-0000ED000000}"/>
    <cellStyle name="Input 6" xfId="240" xr:uid="{00000000-0005-0000-0000-0000EE000000}"/>
    <cellStyle name="Input 7" xfId="241" xr:uid="{00000000-0005-0000-0000-0000EF000000}"/>
    <cellStyle name="khanh" xfId="242" xr:uid="{00000000-0005-0000-0000-0000F0000000}"/>
    <cellStyle name="khanh 2" xfId="243" xr:uid="{00000000-0005-0000-0000-0000F1000000}"/>
    <cellStyle name="Ledger 17 x 11 in" xfId="244" xr:uid="{00000000-0005-0000-0000-0000F2000000}"/>
    <cellStyle name="Link Currency (0)" xfId="245" xr:uid="{00000000-0005-0000-0000-0000F3000000}"/>
    <cellStyle name="Link Currency (2)" xfId="246" xr:uid="{00000000-0005-0000-0000-0000F4000000}"/>
    <cellStyle name="Link Units (0)" xfId="247" xr:uid="{00000000-0005-0000-0000-0000F5000000}"/>
    <cellStyle name="Link Units (1)" xfId="248" xr:uid="{00000000-0005-0000-0000-0000F6000000}"/>
    <cellStyle name="Link Units (2)" xfId="249" xr:uid="{00000000-0005-0000-0000-0000F7000000}"/>
    <cellStyle name="Linked Cell 2" xfId="250" xr:uid="{00000000-0005-0000-0000-0000F8000000}"/>
    <cellStyle name="Millares [0]_Well Timing" xfId="251" xr:uid="{00000000-0005-0000-0000-0000F9000000}"/>
    <cellStyle name="Millares_Well Timing" xfId="252" xr:uid="{00000000-0005-0000-0000-0000FA000000}"/>
    <cellStyle name="Milliers [0]_      " xfId="253" xr:uid="{00000000-0005-0000-0000-0000FB000000}"/>
    <cellStyle name="Milliers_      " xfId="254" xr:uid="{00000000-0005-0000-0000-0000FC000000}"/>
    <cellStyle name="Model" xfId="255" xr:uid="{00000000-0005-0000-0000-0000FD000000}"/>
    <cellStyle name="moi" xfId="256" xr:uid="{00000000-0005-0000-0000-0000FE000000}"/>
    <cellStyle name="Moneda [0]_Well Timing" xfId="257" xr:uid="{00000000-0005-0000-0000-0000FF000000}"/>
    <cellStyle name="Moneda_Well Timing" xfId="258" xr:uid="{00000000-0005-0000-0000-000000010000}"/>
    <cellStyle name="Monétaire [0]_      " xfId="259" xr:uid="{00000000-0005-0000-0000-000001010000}"/>
    <cellStyle name="Monétaire_      " xfId="260" xr:uid="{00000000-0005-0000-0000-000002010000}"/>
    <cellStyle name="n" xfId="261" xr:uid="{00000000-0005-0000-0000-000003010000}"/>
    <cellStyle name="Neutral 2" xfId="262" xr:uid="{00000000-0005-0000-0000-000004010000}"/>
    <cellStyle name="New Times Roman" xfId="263" xr:uid="{00000000-0005-0000-0000-000005010000}"/>
    <cellStyle name="New Times Roman 2" xfId="264" xr:uid="{00000000-0005-0000-0000-000006010000}"/>
    <cellStyle name="no dec" xfId="265" xr:uid="{00000000-0005-0000-0000-000007010000}"/>
    <cellStyle name="Normal" xfId="0" builtinId="0"/>
    <cellStyle name="Normal - Style1" xfId="266" xr:uid="{00000000-0005-0000-0000-000009010000}"/>
    <cellStyle name="Normal 10" xfId="267" xr:uid="{00000000-0005-0000-0000-00000A010000}"/>
    <cellStyle name="Normal 11" xfId="268" xr:uid="{00000000-0005-0000-0000-00000B010000}"/>
    <cellStyle name="Normal 12" xfId="269" xr:uid="{00000000-0005-0000-0000-00000C010000}"/>
    <cellStyle name="Normal 13" xfId="270" xr:uid="{00000000-0005-0000-0000-00000D010000}"/>
    <cellStyle name="Normal 14" xfId="271" xr:uid="{00000000-0005-0000-0000-00000E010000}"/>
    <cellStyle name="Normal 15" xfId="272" xr:uid="{00000000-0005-0000-0000-00000F010000}"/>
    <cellStyle name="Normal 16" xfId="273" xr:uid="{00000000-0005-0000-0000-000010010000}"/>
    <cellStyle name="Normal 17" xfId="274" xr:uid="{00000000-0005-0000-0000-000011010000}"/>
    <cellStyle name="Normal 18" xfId="275" xr:uid="{00000000-0005-0000-0000-000012010000}"/>
    <cellStyle name="Normal 19" xfId="276" xr:uid="{00000000-0005-0000-0000-000013010000}"/>
    <cellStyle name="Normal 2" xfId="277" xr:uid="{00000000-0005-0000-0000-000014010000}"/>
    <cellStyle name="Normal 2 2" xfId="278" xr:uid="{00000000-0005-0000-0000-000015010000}"/>
    <cellStyle name="Normal 20" xfId="279" xr:uid="{00000000-0005-0000-0000-000016010000}"/>
    <cellStyle name="Normal 21" xfId="280" xr:uid="{00000000-0005-0000-0000-000017010000}"/>
    <cellStyle name="Normal 22" xfId="281" xr:uid="{00000000-0005-0000-0000-000018010000}"/>
    <cellStyle name="Normal 23" xfId="282" xr:uid="{00000000-0005-0000-0000-000019010000}"/>
    <cellStyle name="Normal 24" xfId="283" xr:uid="{00000000-0005-0000-0000-00001A010000}"/>
    <cellStyle name="Normal 25" xfId="284" xr:uid="{00000000-0005-0000-0000-00001B010000}"/>
    <cellStyle name="Normal 26" xfId="285" xr:uid="{00000000-0005-0000-0000-00001C010000}"/>
    <cellStyle name="Normal 27" xfId="286" xr:uid="{00000000-0005-0000-0000-00001D010000}"/>
    <cellStyle name="Normal 28" xfId="287" xr:uid="{00000000-0005-0000-0000-00001E010000}"/>
    <cellStyle name="Normal 29" xfId="288" xr:uid="{00000000-0005-0000-0000-00001F010000}"/>
    <cellStyle name="Normal 3" xfId="289" xr:uid="{00000000-0005-0000-0000-000020010000}"/>
    <cellStyle name="Normal 30" xfId="290" xr:uid="{00000000-0005-0000-0000-000021010000}"/>
    <cellStyle name="Normal 31" xfId="291" xr:uid="{00000000-0005-0000-0000-000022010000}"/>
    <cellStyle name="Normal 32" xfId="292" xr:uid="{00000000-0005-0000-0000-000023010000}"/>
    <cellStyle name="Normal 33" xfId="293" xr:uid="{00000000-0005-0000-0000-000024010000}"/>
    <cellStyle name="Normal 34" xfId="294" xr:uid="{00000000-0005-0000-0000-000025010000}"/>
    <cellStyle name="Normal 35" xfId="295" xr:uid="{00000000-0005-0000-0000-000026010000}"/>
    <cellStyle name="Normal 36" xfId="296" xr:uid="{00000000-0005-0000-0000-000027010000}"/>
    <cellStyle name="Normal 37" xfId="297" xr:uid="{00000000-0005-0000-0000-000028010000}"/>
    <cellStyle name="Normal 38" xfId="298" xr:uid="{00000000-0005-0000-0000-000029010000}"/>
    <cellStyle name="Normal 39" xfId="299" xr:uid="{00000000-0005-0000-0000-00002A010000}"/>
    <cellStyle name="Normal 4" xfId="300" xr:uid="{00000000-0005-0000-0000-00002B010000}"/>
    <cellStyle name="Normal 40" xfId="301" xr:uid="{00000000-0005-0000-0000-00002C010000}"/>
    <cellStyle name="Normal 41" xfId="302" xr:uid="{00000000-0005-0000-0000-00002D010000}"/>
    <cellStyle name="Normal 42" xfId="303" xr:uid="{00000000-0005-0000-0000-00002E010000}"/>
    <cellStyle name="Normal 43" xfId="304" xr:uid="{00000000-0005-0000-0000-00002F010000}"/>
    <cellStyle name="Normal 44" xfId="305" xr:uid="{00000000-0005-0000-0000-000030010000}"/>
    <cellStyle name="Normal 44 2" xfId="306" xr:uid="{00000000-0005-0000-0000-000031010000}"/>
    <cellStyle name="Normal 45" xfId="307" xr:uid="{00000000-0005-0000-0000-000032010000}"/>
    <cellStyle name="Normal 5" xfId="308" xr:uid="{00000000-0005-0000-0000-000033010000}"/>
    <cellStyle name="Normal 6" xfId="309" xr:uid="{00000000-0005-0000-0000-000034010000}"/>
    <cellStyle name="Normal 7" xfId="310" xr:uid="{00000000-0005-0000-0000-000035010000}"/>
    <cellStyle name="Normal 8" xfId="311" xr:uid="{00000000-0005-0000-0000-000036010000}"/>
    <cellStyle name="Normal 9" xfId="312" xr:uid="{00000000-0005-0000-0000-000037010000}"/>
    <cellStyle name="Normal_Bieu TH so thu nam 2007 Cac don vi va toan nganh" xfId="1" xr:uid="{00000000-0005-0000-0000-000038010000}"/>
    <cellStyle name="Normal_Sheet1" xfId="420" xr:uid="{00000000-0005-0000-0000-000039010000}"/>
    <cellStyle name="Normal1" xfId="313" xr:uid="{00000000-0005-0000-0000-00003A010000}"/>
    <cellStyle name="Normal1 2" xfId="314" xr:uid="{00000000-0005-0000-0000-00003B010000}"/>
    <cellStyle name="Normalny_Cennik obowiazuje od 06-08-2001 r (1)" xfId="315" xr:uid="{00000000-0005-0000-0000-00003C010000}"/>
    <cellStyle name="Note 2" xfId="316" xr:uid="{00000000-0005-0000-0000-00003D010000}"/>
    <cellStyle name="oft Excel]_x000d__x000a_Comment=open=/f ‚ðw’è‚·‚é‚ÆAƒ†[ƒU[’è‹`ŠÖ”‚ðŠÖ”“\‚è•t‚¯‚Ìˆê——‚É“o˜^‚·‚é‚±‚Æ‚ª‚Å‚«‚Ü‚·B_x000d__x000a_Maximized" xfId="317" xr:uid="{00000000-0005-0000-0000-00003E010000}"/>
    <cellStyle name="oft Excel]_x000d__x000a_Comment=open=/f ‚ðŽw’è‚·‚é‚ÆAƒ†[ƒU[’è‹`ŠÖ”‚ðŠÖ”“\‚è•t‚¯‚Ìˆê——‚É“o˜^‚·‚é‚±‚Æ‚ª‚Å‚«‚Ü‚·B_x000d__x000a_Maximized" xfId="318" xr:uid="{00000000-0005-0000-0000-00003F010000}"/>
    <cellStyle name="oft Excel]_x000d__x000a_Comment=open=/f ‚ðŽw’è‚·‚é‚ÆAƒ†[ƒU[’è‹`ŠÖ”‚ðŠÖ”“\‚è•t‚¯‚Ìˆê——‚É“o˜^‚·‚é‚±‚Æ‚ª‚Å‚«‚Ü‚·B_x000d__x000a_Maximized 2" xfId="319" xr:uid="{00000000-0005-0000-0000-000040010000}"/>
    <cellStyle name="Output 2" xfId="320" xr:uid="{00000000-0005-0000-0000-000041010000}"/>
    <cellStyle name="per.style" xfId="321" xr:uid="{00000000-0005-0000-0000-000042010000}"/>
    <cellStyle name="Percent [0]" xfId="322" xr:uid="{00000000-0005-0000-0000-000043010000}"/>
    <cellStyle name="Percent [00]" xfId="323" xr:uid="{00000000-0005-0000-0000-000044010000}"/>
    <cellStyle name="Percent [2]" xfId="324" xr:uid="{00000000-0005-0000-0000-000045010000}"/>
    <cellStyle name="Percent [2] 2" xfId="325" xr:uid="{00000000-0005-0000-0000-000046010000}"/>
    <cellStyle name="Percent 2" xfId="2" xr:uid="{00000000-0005-0000-0000-000047010000}"/>
    <cellStyle name="Percent 3" xfId="326" xr:uid="{00000000-0005-0000-0000-000048010000}"/>
    <cellStyle name="Percent 4" xfId="327" xr:uid="{00000000-0005-0000-0000-000049010000}"/>
    <cellStyle name="Percent 5" xfId="328" xr:uid="{00000000-0005-0000-0000-00004A010000}"/>
    <cellStyle name="Percent 6" xfId="329" xr:uid="{00000000-0005-0000-0000-00004B010000}"/>
    <cellStyle name="Percent 7" xfId="330" xr:uid="{00000000-0005-0000-0000-00004C010000}"/>
    <cellStyle name="PERCENTAGE" xfId="331" xr:uid="{00000000-0005-0000-0000-00004D010000}"/>
    <cellStyle name="PrePop Currency (0)" xfId="332" xr:uid="{00000000-0005-0000-0000-00004E010000}"/>
    <cellStyle name="PrePop Currency (2)" xfId="333" xr:uid="{00000000-0005-0000-0000-00004F010000}"/>
    <cellStyle name="PrePop Units (0)" xfId="334" xr:uid="{00000000-0005-0000-0000-000050010000}"/>
    <cellStyle name="PrePop Units (1)" xfId="335" xr:uid="{00000000-0005-0000-0000-000051010000}"/>
    <cellStyle name="PrePop Units (2)" xfId="336" xr:uid="{00000000-0005-0000-0000-000052010000}"/>
    <cellStyle name="pricing" xfId="337" xr:uid="{00000000-0005-0000-0000-000053010000}"/>
    <cellStyle name="PSChar" xfId="338" xr:uid="{00000000-0005-0000-0000-000054010000}"/>
    <cellStyle name="PSHeading" xfId="339" xr:uid="{00000000-0005-0000-0000-000055010000}"/>
    <cellStyle name="regstoresfromspecstores" xfId="340" xr:uid="{00000000-0005-0000-0000-000056010000}"/>
    <cellStyle name="RevList" xfId="341" xr:uid="{00000000-0005-0000-0000-000057010000}"/>
    <cellStyle name="SAPBEXaggData" xfId="342" xr:uid="{00000000-0005-0000-0000-000058010000}"/>
    <cellStyle name="SAPBEXaggDataEmph" xfId="343" xr:uid="{00000000-0005-0000-0000-000059010000}"/>
    <cellStyle name="SAPBEXaggItem" xfId="344" xr:uid="{00000000-0005-0000-0000-00005A010000}"/>
    <cellStyle name="SAPBEXchaText" xfId="345" xr:uid="{00000000-0005-0000-0000-00005B010000}"/>
    <cellStyle name="SAPBEXexcBad7" xfId="346" xr:uid="{00000000-0005-0000-0000-00005C010000}"/>
    <cellStyle name="SAPBEXexcBad8" xfId="347" xr:uid="{00000000-0005-0000-0000-00005D010000}"/>
    <cellStyle name="SAPBEXexcBad9" xfId="348" xr:uid="{00000000-0005-0000-0000-00005E010000}"/>
    <cellStyle name="SAPBEXexcCritical4" xfId="349" xr:uid="{00000000-0005-0000-0000-00005F010000}"/>
    <cellStyle name="SAPBEXexcCritical5" xfId="350" xr:uid="{00000000-0005-0000-0000-000060010000}"/>
    <cellStyle name="SAPBEXexcCritical6" xfId="351" xr:uid="{00000000-0005-0000-0000-000061010000}"/>
    <cellStyle name="SAPBEXexcGood1" xfId="352" xr:uid="{00000000-0005-0000-0000-000062010000}"/>
    <cellStyle name="SAPBEXexcGood2" xfId="353" xr:uid="{00000000-0005-0000-0000-000063010000}"/>
    <cellStyle name="SAPBEXexcGood3" xfId="354" xr:uid="{00000000-0005-0000-0000-000064010000}"/>
    <cellStyle name="SAPBEXfilterDrill" xfId="355" xr:uid="{00000000-0005-0000-0000-000065010000}"/>
    <cellStyle name="SAPBEXfilterItem" xfId="356" xr:uid="{00000000-0005-0000-0000-000066010000}"/>
    <cellStyle name="SAPBEXfilterText" xfId="357" xr:uid="{00000000-0005-0000-0000-000067010000}"/>
    <cellStyle name="SAPBEXformats" xfId="358" xr:uid="{00000000-0005-0000-0000-000068010000}"/>
    <cellStyle name="SAPBEXheaderItem" xfId="359" xr:uid="{00000000-0005-0000-0000-000069010000}"/>
    <cellStyle name="SAPBEXheaderText" xfId="360" xr:uid="{00000000-0005-0000-0000-00006A010000}"/>
    <cellStyle name="SAPBEXresData" xfId="361" xr:uid="{00000000-0005-0000-0000-00006B010000}"/>
    <cellStyle name="SAPBEXresDataEmph" xfId="362" xr:uid="{00000000-0005-0000-0000-00006C010000}"/>
    <cellStyle name="SAPBEXresItem" xfId="363" xr:uid="{00000000-0005-0000-0000-00006D010000}"/>
    <cellStyle name="SAPBEXstdData" xfId="364" xr:uid="{00000000-0005-0000-0000-00006E010000}"/>
    <cellStyle name="SAPBEXstdDataEmph" xfId="365" xr:uid="{00000000-0005-0000-0000-00006F010000}"/>
    <cellStyle name="SAPBEXstdItem" xfId="366" xr:uid="{00000000-0005-0000-0000-000070010000}"/>
    <cellStyle name="SAPBEXtitle" xfId="367" xr:uid="{00000000-0005-0000-0000-000071010000}"/>
    <cellStyle name="SAPBEXundefined" xfId="368" xr:uid="{00000000-0005-0000-0000-000072010000}"/>
    <cellStyle name="SHADEDSTORES" xfId="369" xr:uid="{00000000-0005-0000-0000-000073010000}"/>
    <cellStyle name="Sheet Title" xfId="370" xr:uid="{00000000-0005-0000-0000-000074010000}"/>
    <cellStyle name="specstores" xfId="371" xr:uid="{00000000-0005-0000-0000-000075010000}"/>
    <cellStyle name="Standard" xfId="372" xr:uid="{00000000-0005-0000-0000-000076010000}"/>
    <cellStyle name="Style 1" xfId="373" xr:uid="{00000000-0005-0000-0000-000077010000}"/>
    <cellStyle name="Style 1 2" xfId="374" xr:uid="{00000000-0005-0000-0000-000078010000}"/>
    <cellStyle name="Style 2" xfId="375" xr:uid="{00000000-0005-0000-0000-000079010000}"/>
    <cellStyle name="subhead" xfId="376" xr:uid="{00000000-0005-0000-0000-00007A010000}"/>
    <cellStyle name="Subtotal" xfId="377" xr:uid="{00000000-0005-0000-0000-00007B010000}"/>
    <cellStyle name="T" xfId="378" xr:uid="{00000000-0005-0000-0000-00007C010000}"/>
    <cellStyle name="Text Indent A" xfId="379" xr:uid="{00000000-0005-0000-0000-00007D010000}"/>
    <cellStyle name="Text Indent B" xfId="380" xr:uid="{00000000-0005-0000-0000-00007E010000}"/>
    <cellStyle name="Text Indent C" xfId="381" xr:uid="{00000000-0005-0000-0000-00007F010000}"/>
    <cellStyle name="th" xfId="382" xr:uid="{00000000-0005-0000-0000-000082010000}"/>
    <cellStyle name="þ_x001d_ðK_x000c_Fý_x001b__x000d_9ýU_x0001_Ð_x0008_¦)_x0007__x0001__x0001_" xfId="383" xr:uid="{00000000-0005-0000-0000-000083010000}"/>
    <cellStyle name="Title 2" xfId="384" xr:uid="{00000000-0005-0000-0000-000080010000}"/>
    <cellStyle name="Total 2" xfId="385" xr:uid="{00000000-0005-0000-0000-000081010000}"/>
    <cellStyle name="viet" xfId="386" xr:uid="{00000000-0005-0000-0000-000084010000}"/>
    <cellStyle name="viet2" xfId="387" xr:uid="{00000000-0005-0000-0000-000085010000}"/>
    <cellStyle name="vnbo" xfId="388" xr:uid="{00000000-0005-0000-0000-000086010000}"/>
    <cellStyle name="vnhead1" xfId="389" xr:uid="{00000000-0005-0000-0000-000089010000}"/>
    <cellStyle name="vnhead2" xfId="390" xr:uid="{00000000-0005-0000-0000-00008A010000}"/>
    <cellStyle name="vnhead3" xfId="391" xr:uid="{00000000-0005-0000-0000-00008B010000}"/>
    <cellStyle name="vnhead4" xfId="392" xr:uid="{00000000-0005-0000-0000-00008C010000}"/>
    <cellStyle name="vntxt1" xfId="393" xr:uid="{00000000-0005-0000-0000-000087010000}"/>
    <cellStyle name="vntxt2" xfId="394" xr:uid="{00000000-0005-0000-0000-000088010000}"/>
    <cellStyle name="Walutowy [0]_Invoices2001Slovakia" xfId="395" xr:uid="{00000000-0005-0000-0000-00008D010000}"/>
    <cellStyle name="Walutowy_Invoices2001Slovakia" xfId="396" xr:uid="{00000000-0005-0000-0000-00008E010000}"/>
    <cellStyle name="Warning Text 2" xfId="397" xr:uid="{00000000-0005-0000-0000-00008F010000}"/>
    <cellStyle name="xuan" xfId="398" xr:uid="{00000000-0005-0000-0000-000090010000}"/>
    <cellStyle name=" [0.00]_ Att. 1- Cover" xfId="399" xr:uid="{00000000-0005-0000-0000-000091010000}"/>
    <cellStyle name="_ Att. 1- Cover" xfId="400" xr:uid="{00000000-0005-0000-0000-000092010000}"/>
    <cellStyle name="?_ Att. 1- Cover" xfId="401" xr:uid="{00000000-0005-0000-0000-000093010000}"/>
    <cellStyle name="똿뗦먛귟 [0.00]_PRODUCT DETAIL Q1" xfId="402" xr:uid="{00000000-0005-0000-0000-000094010000}"/>
    <cellStyle name="똿뗦먛귟_PRODUCT DETAIL Q1" xfId="403" xr:uid="{00000000-0005-0000-0000-000095010000}"/>
    <cellStyle name="믅됞 [0.00]_PRODUCT DETAIL Q1" xfId="404" xr:uid="{00000000-0005-0000-0000-000096010000}"/>
    <cellStyle name="믅됞_PRODUCT DETAIL Q1" xfId="405" xr:uid="{00000000-0005-0000-0000-000097010000}"/>
    <cellStyle name="백분율_95" xfId="406" xr:uid="{00000000-0005-0000-0000-000098010000}"/>
    <cellStyle name="뷭?_BOOKSHIP" xfId="407" xr:uid="{00000000-0005-0000-0000-000099010000}"/>
    <cellStyle name="콤마 [0]_1202" xfId="408" xr:uid="{00000000-0005-0000-0000-00009A010000}"/>
    <cellStyle name="콤마_1202" xfId="409" xr:uid="{00000000-0005-0000-0000-00009B010000}"/>
    <cellStyle name="통화 [0]_1202" xfId="410" xr:uid="{00000000-0005-0000-0000-00009C010000}"/>
    <cellStyle name="통화_1202" xfId="411" xr:uid="{00000000-0005-0000-0000-00009D010000}"/>
    <cellStyle name="표준_(정보부문)월별인원계획" xfId="412" xr:uid="{00000000-0005-0000-0000-00009E010000}"/>
    <cellStyle name="一般_00Q3902REV.1" xfId="413" xr:uid="{00000000-0005-0000-0000-00009F010000}"/>
    <cellStyle name="千分位[0]_00Q3902REV.1" xfId="414" xr:uid="{00000000-0005-0000-0000-0000A0010000}"/>
    <cellStyle name="千分位_00Q3902REV.1" xfId="415" xr:uid="{00000000-0005-0000-0000-0000A1010000}"/>
    <cellStyle name="標準_BOQ-08" xfId="416" xr:uid="{00000000-0005-0000-0000-0000A2010000}"/>
    <cellStyle name="貨幣 [0]_00Q3902REV.1" xfId="417" xr:uid="{00000000-0005-0000-0000-0000A3010000}"/>
    <cellStyle name="貨幣[0]_BRE" xfId="418" xr:uid="{00000000-0005-0000-0000-0000A4010000}"/>
    <cellStyle name="貨幣_00Q3902REV.1" xfId="419" xr:uid="{00000000-0005-0000-0000-0000A501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36"/>
  <sheetViews>
    <sheetView showGridLines="0" tabSelected="1" topLeftCell="A7" zoomScaleNormal="100" workbookViewId="0">
      <selection activeCell="G18" sqref="G18"/>
    </sheetView>
  </sheetViews>
  <sheetFormatPr defaultColWidth="8" defaultRowHeight="15.75"/>
  <cols>
    <col min="1" max="1" width="4.33203125" style="23" customWidth="1"/>
    <col min="2" max="2" width="37" style="23" customWidth="1"/>
    <col min="3" max="3" width="9.109375" style="23" customWidth="1"/>
    <col min="4" max="4" width="9.33203125" style="23" customWidth="1"/>
    <col min="5" max="5" width="9.33203125" style="23" hidden="1" customWidth="1"/>
    <col min="6" max="6" width="11.33203125" style="33" customWidth="1"/>
    <col min="7" max="7" width="9.33203125" style="33" customWidth="1"/>
    <col min="8" max="8" width="9.6640625" style="33" customWidth="1"/>
    <col min="9" max="9" width="9.21875" style="33" customWidth="1"/>
    <col min="10" max="10" width="10.77734375" style="23" customWidth="1"/>
    <col min="11" max="11" width="9.44140625" style="23" customWidth="1"/>
    <col min="12" max="12" width="0.21875" style="23" customWidth="1"/>
    <col min="13" max="13" width="8" style="23" hidden="1" customWidth="1"/>
    <col min="14" max="16384" width="8" style="23"/>
  </cols>
  <sheetData>
    <row r="1" spans="1:16">
      <c r="J1" s="182" t="s">
        <v>52</v>
      </c>
      <c r="K1" s="182"/>
    </row>
    <row r="2" spans="1:16" ht="21" customHeight="1">
      <c r="A2" s="185" t="s">
        <v>66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</row>
    <row r="3" spans="1:16" ht="18" customHeight="1">
      <c r="A3" s="186" t="s">
        <v>73</v>
      </c>
      <c r="B3" s="186"/>
      <c r="C3" s="186"/>
      <c r="D3" s="186"/>
      <c r="E3" s="186"/>
      <c r="F3" s="186"/>
      <c r="G3" s="186"/>
      <c r="H3" s="186"/>
      <c r="I3" s="186"/>
      <c r="J3" s="186"/>
      <c r="K3" s="186"/>
      <c r="L3" s="186"/>
      <c r="M3" s="51"/>
      <c r="N3" s="51"/>
      <c r="O3" s="51"/>
      <c r="P3" s="51"/>
    </row>
    <row r="4" spans="1:16" ht="18.399999999999999" customHeight="1">
      <c r="B4" s="24"/>
      <c r="F4" s="25"/>
      <c r="G4" s="47"/>
      <c r="J4" s="194" t="s">
        <v>0</v>
      </c>
      <c r="K4" s="194"/>
    </row>
    <row r="5" spans="1:16" s="26" customFormat="1" ht="17.25" customHeight="1">
      <c r="A5" s="183" t="s">
        <v>22</v>
      </c>
      <c r="B5" s="183" t="s">
        <v>1</v>
      </c>
      <c r="C5" s="183" t="s">
        <v>2</v>
      </c>
      <c r="D5" s="183"/>
      <c r="E5" s="187" t="s">
        <v>3</v>
      </c>
      <c r="F5" s="188"/>
      <c r="G5" s="189"/>
      <c r="H5" s="184" t="s">
        <v>4</v>
      </c>
      <c r="I5" s="184"/>
      <c r="J5" s="183" t="s">
        <v>5</v>
      </c>
      <c r="K5" s="183"/>
    </row>
    <row r="6" spans="1:16" s="26" customFormat="1" ht="22.15" customHeight="1">
      <c r="A6" s="183"/>
      <c r="B6" s="183"/>
      <c r="C6" s="183" t="s">
        <v>6</v>
      </c>
      <c r="D6" s="183" t="s">
        <v>60</v>
      </c>
      <c r="E6" s="190" t="s">
        <v>69</v>
      </c>
      <c r="F6" s="184" t="s">
        <v>74</v>
      </c>
      <c r="G6" s="184" t="s">
        <v>7</v>
      </c>
      <c r="H6" s="184" t="s">
        <v>8</v>
      </c>
      <c r="I6" s="184" t="s">
        <v>9</v>
      </c>
      <c r="J6" s="196" t="s">
        <v>10</v>
      </c>
      <c r="K6" s="196" t="s">
        <v>11</v>
      </c>
    </row>
    <row r="7" spans="1:16" s="26" customFormat="1" ht="22.15" customHeight="1">
      <c r="A7" s="183"/>
      <c r="B7" s="183"/>
      <c r="C7" s="183"/>
      <c r="D7" s="183"/>
      <c r="E7" s="191"/>
      <c r="F7" s="184"/>
      <c r="G7" s="184"/>
      <c r="H7" s="184"/>
      <c r="I7" s="184"/>
      <c r="J7" s="196"/>
      <c r="K7" s="196"/>
    </row>
    <row r="8" spans="1:16" ht="20.25" customHeight="1">
      <c r="A8" s="55" t="s">
        <v>25</v>
      </c>
      <c r="B8" s="55" t="s">
        <v>12</v>
      </c>
      <c r="C8" s="55">
        <v>1</v>
      </c>
      <c r="D8" s="55">
        <v>2</v>
      </c>
      <c r="E8" s="55"/>
      <c r="F8" s="56">
        <v>3</v>
      </c>
      <c r="G8" s="56">
        <v>4</v>
      </c>
      <c r="H8" s="56" t="s">
        <v>35</v>
      </c>
      <c r="I8" s="56" t="s">
        <v>36</v>
      </c>
      <c r="J8" s="55" t="s">
        <v>37</v>
      </c>
      <c r="K8" s="55" t="s">
        <v>38</v>
      </c>
    </row>
    <row r="9" spans="1:16" ht="18.75" customHeight="1">
      <c r="A9" s="35"/>
      <c r="B9" s="35" t="s">
        <v>39</v>
      </c>
      <c r="C9" s="36">
        <f>C10+C29</f>
        <v>822000</v>
      </c>
      <c r="D9" s="36">
        <f>D10+D29</f>
        <v>996550</v>
      </c>
      <c r="E9" s="36">
        <f>E10+E29</f>
        <v>331481</v>
      </c>
      <c r="F9" s="36">
        <f>F10+F29</f>
        <v>356064.18099999998</v>
      </c>
      <c r="G9" s="36">
        <f>G10+G29</f>
        <v>433217.10222900001</v>
      </c>
      <c r="H9" s="150">
        <f>(F9/C9)*100</f>
        <v>43.3168103406326</v>
      </c>
      <c r="I9" s="150">
        <f>(F9/D9)*100</f>
        <v>35.729685515026844</v>
      </c>
      <c r="J9" s="150">
        <f>(F9/G9)*100</f>
        <v>82.190702806507218</v>
      </c>
      <c r="K9" s="52">
        <f>F9-G9</f>
        <v>-77152.921229000029</v>
      </c>
      <c r="M9" s="153">
        <f>100-J9</f>
        <v>17.809297193492782</v>
      </c>
    </row>
    <row r="10" spans="1:16" s="17" customFormat="1" ht="18" customHeight="1">
      <c r="A10" s="37" t="s">
        <v>13</v>
      </c>
      <c r="B10" s="40" t="s">
        <v>14</v>
      </c>
      <c r="C10" s="34">
        <f>SUM(C11:C28)</f>
        <v>800000</v>
      </c>
      <c r="D10" s="34">
        <f>SUM(D11:D28)</f>
        <v>971550</v>
      </c>
      <c r="E10" s="34">
        <f>SUM(E11:E28)</f>
        <v>322121</v>
      </c>
      <c r="F10" s="162">
        <f>SUM(F11:F28)</f>
        <v>346509.18099999998</v>
      </c>
      <c r="G10" s="162">
        <f>SUM(G11:G28)</f>
        <v>418658.10222900001</v>
      </c>
      <c r="H10" s="176">
        <f>(F10/C10)*100</f>
        <v>43.313647624999994</v>
      </c>
      <c r="I10" s="176">
        <f>(F10/D10)*100</f>
        <v>35.665604549431315</v>
      </c>
      <c r="J10" s="176">
        <f>(F10/G10)*100</f>
        <v>82.766624879617027</v>
      </c>
      <c r="K10" s="52">
        <f>F10-G10</f>
        <v>-72148.921229000029</v>
      </c>
      <c r="M10" s="154">
        <f>100-J10</f>
        <v>17.233375120382973</v>
      </c>
    </row>
    <row r="11" spans="1:16" ht="18" customHeight="1">
      <c r="A11" s="19">
        <v>1</v>
      </c>
      <c r="B11" s="20" t="s">
        <v>55</v>
      </c>
      <c r="C11" s="21">
        <v>110000</v>
      </c>
      <c r="D11" s="21">
        <v>112000</v>
      </c>
      <c r="E11" s="21">
        <v>39967</v>
      </c>
      <c r="F11" s="177">
        <v>40064</v>
      </c>
      <c r="G11" s="177">
        <v>51971.387526999992</v>
      </c>
      <c r="H11" s="178">
        <f t="shared" ref="H11:H29" si="0">(F11/C11)*100</f>
        <v>36.421818181818182</v>
      </c>
      <c r="I11" s="178">
        <f t="shared" ref="I11:I29" si="1">(F11/D11)*100</f>
        <v>35.771428571428572</v>
      </c>
      <c r="J11" s="178">
        <f>(F11/G11)*100</f>
        <v>77.088571051111714</v>
      </c>
      <c r="K11" s="41">
        <f t="shared" ref="K11:K29" si="2">F11-G11</f>
        <v>-11907.387526999992</v>
      </c>
      <c r="M11" s="153">
        <f>100-J11</f>
        <v>22.911428948888286</v>
      </c>
    </row>
    <row r="12" spans="1:16" ht="18" customHeight="1">
      <c r="A12" s="19">
        <v>2</v>
      </c>
      <c r="B12" s="20" t="s">
        <v>56</v>
      </c>
      <c r="C12" s="21">
        <v>6300</v>
      </c>
      <c r="D12" s="21">
        <v>6300</v>
      </c>
      <c r="E12" s="21">
        <v>3722</v>
      </c>
      <c r="F12" s="177">
        <v>3744</v>
      </c>
      <c r="G12" s="177">
        <v>4827.6249080000007</v>
      </c>
      <c r="H12" s="178">
        <f t="shared" si="0"/>
        <v>59.428571428571431</v>
      </c>
      <c r="I12" s="178">
        <f t="shared" si="1"/>
        <v>59.428571428571431</v>
      </c>
      <c r="J12" s="178">
        <f>(F12/G12)*100</f>
        <v>77.553663993151304</v>
      </c>
      <c r="K12" s="41">
        <f t="shared" si="2"/>
        <v>-1083.6249080000007</v>
      </c>
    </row>
    <row r="13" spans="1:16" ht="18" customHeight="1">
      <c r="A13" s="19">
        <v>3</v>
      </c>
      <c r="B13" s="20" t="s">
        <v>57</v>
      </c>
      <c r="C13" s="21">
        <v>300</v>
      </c>
      <c r="D13" s="21">
        <v>300</v>
      </c>
      <c r="E13" s="21">
        <v>464</v>
      </c>
      <c r="F13" s="177">
        <v>464</v>
      </c>
      <c r="G13" s="177">
        <v>114.552086</v>
      </c>
      <c r="H13" s="178">
        <f t="shared" si="0"/>
        <v>154.66666666666666</v>
      </c>
      <c r="I13" s="178">
        <f t="shared" si="1"/>
        <v>154.66666666666666</v>
      </c>
      <c r="J13" s="178">
        <f t="shared" ref="J13:J29" si="3">(F13/G13)*100</f>
        <v>405.05591491367517</v>
      </c>
      <c r="K13" s="41">
        <f t="shared" si="2"/>
        <v>349.44791399999997</v>
      </c>
    </row>
    <row r="14" spans="1:16" ht="18" customHeight="1">
      <c r="A14" s="19">
        <v>4</v>
      </c>
      <c r="B14" s="20" t="s">
        <v>58</v>
      </c>
      <c r="C14" s="21">
        <v>150000</v>
      </c>
      <c r="D14" s="21">
        <v>159700</v>
      </c>
      <c r="E14" s="21">
        <v>61398</v>
      </c>
      <c r="F14" s="177">
        <v>67061</v>
      </c>
      <c r="G14" s="177">
        <v>55869.048072999991</v>
      </c>
      <c r="H14" s="178">
        <f t="shared" si="0"/>
        <v>44.707333333333331</v>
      </c>
      <c r="I14" s="178">
        <f t="shared" si="1"/>
        <v>41.991859737006884</v>
      </c>
      <c r="J14" s="178">
        <f t="shared" si="3"/>
        <v>120.03247292199487</v>
      </c>
      <c r="K14" s="41">
        <f t="shared" si="2"/>
        <v>11191.951927000009</v>
      </c>
    </row>
    <row r="15" spans="1:16" ht="18" customHeight="1">
      <c r="A15" s="19">
        <v>5</v>
      </c>
      <c r="B15" s="20" t="s">
        <v>16</v>
      </c>
      <c r="C15" s="21">
        <v>38000</v>
      </c>
      <c r="D15" s="21">
        <v>39000</v>
      </c>
      <c r="E15" s="21">
        <v>18276</v>
      </c>
      <c r="F15" s="177">
        <v>18876</v>
      </c>
      <c r="G15" s="177">
        <v>21188.150182000005</v>
      </c>
      <c r="H15" s="178">
        <f t="shared" si="0"/>
        <v>49.673684210526318</v>
      </c>
      <c r="I15" s="178">
        <f t="shared" si="1"/>
        <v>48.4</v>
      </c>
      <c r="J15" s="178">
        <f t="shared" si="3"/>
        <v>89.087531652648707</v>
      </c>
      <c r="K15" s="41">
        <f t="shared" si="2"/>
        <v>-2312.1501820000049</v>
      </c>
      <c r="M15" s="153">
        <f>100-J15</f>
        <v>10.912468347351293</v>
      </c>
    </row>
    <row r="16" spans="1:16" ht="18" customHeight="1">
      <c r="A16" s="19">
        <v>6</v>
      </c>
      <c r="B16" s="20" t="s">
        <v>44</v>
      </c>
      <c r="C16" s="21">
        <v>118000</v>
      </c>
      <c r="D16" s="21">
        <v>120500</v>
      </c>
      <c r="E16" s="21">
        <v>25316</v>
      </c>
      <c r="F16" s="177">
        <v>30832</v>
      </c>
      <c r="G16" s="177">
        <v>50295.018326999998</v>
      </c>
      <c r="H16" s="178">
        <f t="shared" si="0"/>
        <v>26.128813559322033</v>
      </c>
      <c r="I16" s="178">
        <f t="shared" si="1"/>
        <v>25.586721991701246</v>
      </c>
      <c r="J16" s="178">
        <f t="shared" si="3"/>
        <v>61.302293995682632</v>
      </c>
      <c r="K16" s="41">
        <f t="shared" si="2"/>
        <v>-19463.018326999998</v>
      </c>
      <c r="M16" s="153">
        <f>100-J16</f>
        <v>38.697706004317368</v>
      </c>
    </row>
    <row r="17" spans="1:13" ht="18" customHeight="1">
      <c r="A17" s="19">
        <v>7</v>
      </c>
      <c r="B17" s="20" t="s">
        <v>17</v>
      </c>
      <c r="C17" s="21">
        <v>52000</v>
      </c>
      <c r="D17" s="21">
        <v>57000</v>
      </c>
      <c r="E17" s="21">
        <v>20351</v>
      </c>
      <c r="F17" s="177">
        <v>21292</v>
      </c>
      <c r="G17" s="177">
        <v>23957.023689999998</v>
      </c>
      <c r="H17" s="178">
        <f t="shared" si="0"/>
        <v>40.946153846153848</v>
      </c>
      <c r="I17" s="178">
        <f t="shared" si="1"/>
        <v>37.354385964912282</v>
      </c>
      <c r="J17" s="178">
        <f t="shared" si="3"/>
        <v>88.875814773633934</v>
      </c>
      <c r="K17" s="41">
        <f t="shared" si="2"/>
        <v>-2665.0236899999982</v>
      </c>
      <c r="M17" s="153">
        <f>J17-100</f>
        <v>-11.124185226366066</v>
      </c>
    </row>
    <row r="18" spans="1:13" ht="18" customHeight="1">
      <c r="A18" s="19">
        <v>8</v>
      </c>
      <c r="B18" s="20" t="s">
        <v>18</v>
      </c>
      <c r="C18" s="21">
        <v>70000</v>
      </c>
      <c r="D18" s="21">
        <v>75000</v>
      </c>
      <c r="E18" s="21">
        <v>28550</v>
      </c>
      <c r="F18" s="177">
        <v>30203</v>
      </c>
      <c r="G18" s="177">
        <v>34716.388945999999</v>
      </c>
      <c r="H18" s="178">
        <f t="shared" si="0"/>
        <v>43.147142857142853</v>
      </c>
      <c r="I18" s="178">
        <f t="shared" si="1"/>
        <v>40.270666666666664</v>
      </c>
      <c r="J18" s="178">
        <f t="shared" si="3"/>
        <v>86.999255731866583</v>
      </c>
      <c r="K18" s="41">
        <f t="shared" si="2"/>
        <v>-4513.3889459999991</v>
      </c>
    </row>
    <row r="19" spans="1:13" ht="18" customHeight="1">
      <c r="A19" s="19">
        <v>9</v>
      </c>
      <c r="B19" s="20" t="s">
        <v>45</v>
      </c>
      <c r="C19" s="21"/>
      <c r="D19" s="21"/>
      <c r="E19" s="21"/>
      <c r="F19" s="177"/>
      <c r="G19" s="177">
        <v>1.534</v>
      </c>
      <c r="H19" s="178"/>
      <c r="I19" s="178"/>
      <c r="J19" s="178">
        <f t="shared" si="3"/>
        <v>0</v>
      </c>
      <c r="K19" s="41">
        <f t="shared" si="2"/>
        <v>-1.534</v>
      </c>
    </row>
    <row r="20" spans="1:13" ht="18" customHeight="1">
      <c r="A20" s="19">
        <v>10</v>
      </c>
      <c r="B20" s="20" t="s">
        <v>46</v>
      </c>
      <c r="C20" s="21">
        <v>700</v>
      </c>
      <c r="D20" s="21">
        <v>900</v>
      </c>
      <c r="E20" s="21">
        <v>253</v>
      </c>
      <c r="F20" s="177">
        <v>277</v>
      </c>
      <c r="G20" s="177">
        <v>676.26752800000008</v>
      </c>
      <c r="H20" s="178">
        <f t="shared" si="0"/>
        <v>39.571428571428577</v>
      </c>
      <c r="I20" s="178">
        <f t="shared" si="1"/>
        <v>30.777777777777775</v>
      </c>
      <c r="J20" s="178">
        <f t="shared" si="3"/>
        <v>40.960121332337572</v>
      </c>
      <c r="K20" s="41">
        <f t="shared" si="2"/>
        <v>-399.26752800000008</v>
      </c>
    </row>
    <row r="21" spans="1:13" ht="18" customHeight="1">
      <c r="A21" s="19">
        <v>11</v>
      </c>
      <c r="B21" s="20" t="s">
        <v>47</v>
      </c>
      <c r="C21" s="21">
        <v>13000</v>
      </c>
      <c r="D21" s="21">
        <v>45396</v>
      </c>
      <c r="E21" s="21">
        <v>35355</v>
      </c>
      <c r="F21" s="177">
        <v>35648</v>
      </c>
      <c r="G21" s="177">
        <v>8530.7012869999999</v>
      </c>
      <c r="H21" s="178">
        <f t="shared" si="0"/>
        <v>274.21538461538461</v>
      </c>
      <c r="I21" s="178">
        <f t="shared" si="1"/>
        <v>78.526742444268223</v>
      </c>
      <c r="J21" s="178">
        <f t="shared" si="3"/>
        <v>417.8788917896382</v>
      </c>
      <c r="K21" s="41">
        <f t="shared" si="2"/>
        <v>27117.298713</v>
      </c>
    </row>
    <row r="22" spans="1:13" ht="18" customHeight="1">
      <c r="A22" s="19">
        <v>12</v>
      </c>
      <c r="B22" s="20" t="s">
        <v>48</v>
      </c>
      <c r="C22" s="21">
        <v>150000</v>
      </c>
      <c r="D22" s="21">
        <v>210329</v>
      </c>
      <c r="E22" s="21">
        <v>39993</v>
      </c>
      <c r="F22" s="177">
        <v>46990</v>
      </c>
      <c r="G22" s="177">
        <v>104447.38054499999</v>
      </c>
      <c r="H22" s="178">
        <f t="shared" si="0"/>
        <v>31.326666666666668</v>
      </c>
      <c r="I22" s="178">
        <f t="shared" si="1"/>
        <v>22.341189279652355</v>
      </c>
      <c r="J22" s="178">
        <f t="shared" si="3"/>
        <v>44.989160814573879</v>
      </c>
      <c r="K22" s="41">
        <f t="shared" si="2"/>
        <v>-57457.380544999993</v>
      </c>
    </row>
    <row r="23" spans="1:13" ht="18.75" customHeight="1">
      <c r="A23" s="19">
        <v>13</v>
      </c>
      <c r="B23" s="68" t="s">
        <v>54</v>
      </c>
      <c r="C23" s="43">
        <v>0</v>
      </c>
      <c r="D23" s="43">
        <v>35325</v>
      </c>
      <c r="E23" s="43">
        <v>5325</v>
      </c>
      <c r="F23" s="177">
        <v>5325.1809999999996</v>
      </c>
      <c r="G23" s="179">
        <v>0</v>
      </c>
      <c r="H23" s="178"/>
      <c r="I23" s="178">
        <f t="shared" si="1"/>
        <v>15.074822363765037</v>
      </c>
      <c r="J23" s="178"/>
      <c r="K23" s="41">
        <f t="shared" si="2"/>
        <v>5325.1809999999996</v>
      </c>
    </row>
    <row r="24" spans="1:13" ht="18" customHeight="1">
      <c r="A24" s="19">
        <v>14</v>
      </c>
      <c r="B24" s="20" t="s">
        <v>65</v>
      </c>
      <c r="C24" s="21">
        <v>19000</v>
      </c>
      <c r="D24" s="21">
        <v>25000</v>
      </c>
      <c r="E24" s="21">
        <v>7460</v>
      </c>
      <c r="F24" s="177">
        <v>7460</v>
      </c>
      <c r="G24" s="177">
        <v>11639.984133</v>
      </c>
      <c r="H24" s="178">
        <f t="shared" si="0"/>
        <v>39.263157894736842</v>
      </c>
      <c r="I24" s="178">
        <f t="shared" si="1"/>
        <v>29.84</v>
      </c>
      <c r="J24" s="178">
        <f t="shared" si="3"/>
        <v>64.08943444218697</v>
      </c>
      <c r="K24" s="41">
        <f t="shared" si="2"/>
        <v>-4179.9841329999999</v>
      </c>
      <c r="M24" s="153">
        <f>100-J24</f>
        <v>35.91056555781303</v>
      </c>
    </row>
    <row r="25" spans="1:13" ht="18" customHeight="1">
      <c r="A25" s="19">
        <v>15</v>
      </c>
      <c r="B25" s="54" t="s">
        <v>50</v>
      </c>
      <c r="C25" s="21">
        <v>14000</v>
      </c>
      <c r="D25" s="21">
        <v>14500</v>
      </c>
      <c r="E25" s="21">
        <v>9983</v>
      </c>
      <c r="F25" s="177">
        <v>11170</v>
      </c>
      <c r="G25" s="177">
        <v>23763.124232999995</v>
      </c>
      <c r="H25" s="178">
        <f t="shared" si="0"/>
        <v>79.785714285714278</v>
      </c>
      <c r="I25" s="178">
        <f t="shared" si="1"/>
        <v>77.034482758620697</v>
      </c>
      <c r="J25" s="178">
        <f t="shared" si="3"/>
        <v>47.005603684418539</v>
      </c>
      <c r="K25" s="41">
        <f t="shared" si="2"/>
        <v>-12593.124232999995</v>
      </c>
    </row>
    <row r="26" spans="1:13" ht="18" customHeight="1">
      <c r="A26" s="19">
        <v>16</v>
      </c>
      <c r="B26" s="20" t="s">
        <v>19</v>
      </c>
      <c r="C26" s="21">
        <v>58400</v>
      </c>
      <c r="D26" s="21">
        <v>70000</v>
      </c>
      <c r="E26" s="21">
        <v>25708</v>
      </c>
      <c r="F26" s="177">
        <v>27103</v>
      </c>
      <c r="G26" s="177">
        <v>26092.073563999995</v>
      </c>
      <c r="H26" s="178">
        <f t="shared" si="0"/>
        <v>46.409246575342465</v>
      </c>
      <c r="I26" s="178">
        <f t="shared" si="1"/>
        <v>38.71857142857143</v>
      </c>
      <c r="J26" s="178">
        <f t="shared" si="3"/>
        <v>103.87445801699261</v>
      </c>
      <c r="K26" s="41">
        <f t="shared" si="2"/>
        <v>1010.9264360000052</v>
      </c>
    </row>
    <row r="27" spans="1:13" ht="18.75" customHeight="1">
      <c r="A27" s="19">
        <v>17</v>
      </c>
      <c r="B27" s="68" t="s">
        <v>43</v>
      </c>
      <c r="C27" s="21"/>
      <c r="D27" s="21"/>
      <c r="E27" s="21"/>
      <c r="F27" s="177"/>
      <c r="G27" s="168"/>
      <c r="H27" s="178"/>
      <c r="I27" s="178"/>
      <c r="J27" s="178"/>
      <c r="K27" s="41">
        <f t="shared" si="2"/>
        <v>0</v>
      </c>
    </row>
    <row r="28" spans="1:13" ht="34.5" customHeight="1">
      <c r="A28" s="73">
        <v>18</v>
      </c>
      <c r="B28" s="77" t="s">
        <v>59</v>
      </c>
      <c r="C28" s="75">
        <v>300</v>
      </c>
      <c r="D28" s="75">
        <v>300</v>
      </c>
      <c r="E28" s="75"/>
      <c r="F28" s="180">
        <v>0</v>
      </c>
      <c r="G28" s="180">
        <v>567.84319999999991</v>
      </c>
      <c r="H28" s="181">
        <f t="shared" si="0"/>
        <v>0</v>
      </c>
      <c r="I28" s="181">
        <f t="shared" si="1"/>
        <v>0</v>
      </c>
      <c r="J28" s="181">
        <f t="shared" si="3"/>
        <v>0</v>
      </c>
      <c r="K28" s="86">
        <f t="shared" si="2"/>
        <v>-567.84319999999991</v>
      </c>
    </row>
    <row r="29" spans="1:13" s="22" customFormat="1" ht="18" customHeight="1">
      <c r="A29" s="69" t="s">
        <v>20</v>
      </c>
      <c r="B29" s="88" t="s">
        <v>40</v>
      </c>
      <c r="C29" s="79">
        <v>22000</v>
      </c>
      <c r="D29" s="79">
        <v>25000</v>
      </c>
      <c r="E29" s="79">
        <v>9360</v>
      </c>
      <c r="F29" s="85">
        <v>9555</v>
      </c>
      <c r="G29" s="70">
        <v>14559</v>
      </c>
      <c r="H29" s="151">
        <f t="shared" si="0"/>
        <v>43.43181818181818</v>
      </c>
      <c r="I29" s="151">
        <f t="shared" si="1"/>
        <v>38.22</v>
      </c>
      <c r="J29" s="152">
        <f t="shared" si="3"/>
        <v>65.629507521120956</v>
      </c>
      <c r="K29" s="79">
        <f t="shared" si="2"/>
        <v>-5004</v>
      </c>
    </row>
    <row r="30" spans="1:13">
      <c r="A30" s="27"/>
      <c r="B30" s="5"/>
      <c r="C30" s="28"/>
      <c r="D30" s="28"/>
      <c r="E30" s="28"/>
      <c r="F30" s="29"/>
      <c r="G30" s="32"/>
      <c r="H30" s="195"/>
      <c r="I30" s="195"/>
      <c r="J30" s="195"/>
      <c r="K30" s="195"/>
    </row>
    <row r="31" spans="1:13">
      <c r="A31" s="192"/>
      <c r="B31" s="193"/>
      <c r="C31" s="193"/>
      <c r="D31" s="193"/>
      <c r="E31" s="193"/>
      <c r="F31" s="193"/>
      <c r="G31" s="193"/>
      <c r="H31" s="193"/>
      <c r="I31" s="193"/>
      <c r="J31" s="193"/>
      <c r="K31" s="193"/>
      <c r="L31" s="58"/>
    </row>
    <row r="32" spans="1:13" ht="59.25" customHeight="1">
      <c r="A32" s="27"/>
      <c r="B32" s="7"/>
      <c r="C32" s="8"/>
      <c r="D32" s="9"/>
      <c r="E32" s="9"/>
      <c r="F32" s="10"/>
      <c r="G32" s="10"/>
      <c r="H32" s="48"/>
      <c r="I32" s="48"/>
      <c r="J32" s="30"/>
      <c r="K32" s="30"/>
    </row>
    <row r="33" spans="1:11">
      <c r="A33" s="27"/>
      <c r="B33" s="31"/>
      <c r="C33" s="27"/>
      <c r="D33" s="27"/>
      <c r="E33" s="27"/>
      <c r="F33" s="32"/>
      <c r="G33" s="32"/>
      <c r="H33" s="32"/>
      <c r="I33" s="32"/>
      <c r="J33" s="27"/>
      <c r="K33" s="27"/>
    </row>
    <row r="36" spans="1:11">
      <c r="F36" s="49"/>
    </row>
  </sheetData>
  <mergeCells count="21">
    <mergeCell ref="A31:K31"/>
    <mergeCell ref="J5:K5"/>
    <mergeCell ref="C6:C7"/>
    <mergeCell ref="D6:D7"/>
    <mergeCell ref="J4:K4"/>
    <mergeCell ref="H30:K30"/>
    <mergeCell ref="F6:F7"/>
    <mergeCell ref="G6:G7"/>
    <mergeCell ref="H6:H7"/>
    <mergeCell ref="I6:I7"/>
    <mergeCell ref="J6:J7"/>
    <mergeCell ref="K6:K7"/>
    <mergeCell ref="J1:K1"/>
    <mergeCell ref="A5:A7"/>
    <mergeCell ref="B5:B7"/>
    <mergeCell ref="C5:D5"/>
    <mergeCell ref="H5:I5"/>
    <mergeCell ref="A2:L2"/>
    <mergeCell ref="A3:L3"/>
    <mergeCell ref="E5:G5"/>
    <mergeCell ref="E6:E7"/>
  </mergeCells>
  <pageMargins left="0.19685039370078741" right="0.19685039370078741" top="0.62992125984251968" bottom="0.74803149606299213" header="0.31496062992125984" footer="0.31496062992125984"/>
  <pageSetup paperSize="9" scale="8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27"/>
  <sheetViews>
    <sheetView showGridLines="0" topLeftCell="A4" zoomScaleNormal="100" workbookViewId="0">
      <selection activeCell="E9" sqref="E9:H20"/>
    </sheetView>
  </sheetViews>
  <sheetFormatPr defaultColWidth="8" defaultRowHeight="15.75"/>
  <cols>
    <col min="1" max="1" width="5.21875" style="38" customWidth="1"/>
    <col min="2" max="2" width="20" style="1" customWidth="1"/>
    <col min="3" max="3" width="10.6640625" style="1" customWidth="1"/>
    <col min="4" max="4" width="9.21875" style="1" customWidth="1"/>
    <col min="5" max="5" width="11.44140625" style="59" customWidth="1"/>
    <col min="6" max="6" width="7.77734375" style="1" customWidth="1"/>
    <col min="7" max="7" width="9.44140625" style="1" customWidth="1"/>
    <col min="8" max="8" width="9.77734375" style="46" customWidth="1"/>
    <col min="9" max="9" width="11" style="1" customWidth="1"/>
    <col min="10" max="10" width="11.5546875" style="1" customWidth="1"/>
    <col min="11" max="11" width="9.21875" style="1" hidden="1" customWidth="1"/>
    <col min="12" max="12" width="8" style="1" customWidth="1"/>
    <col min="13" max="16384" width="8" style="1"/>
  </cols>
  <sheetData>
    <row r="1" spans="1:12">
      <c r="A1" s="23"/>
      <c r="B1" s="23"/>
      <c r="I1" s="182" t="s">
        <v>53</v>
      </c>
      <c r="J1" s="182"/>
    </row>
    <row r="2" spans="1:12" ht="23.25" customHeight="1">
      <c r="A2" s="199" t="str">
        <f>'B01'!A2:L2</f>
        <v>KẾT QUẢ ƯỚC THU NSNN 6 THÁNG ĐẦU NĂM 2023</v>
      </c>
      <c r="B2" s="199"/>
      <c r="C2" s="199"/>
      <c r="D2" s="199"/>
      <c r="E2" s="199"/>
      <c r="F2" s="199"/>
      <c r="G2" s="199"/>
      <c r="H2" s="199"/>
      <c r="I2" s="199"/>
      <c r="J2" s="199"/>
      <c r="K2" s="199"/>
    </row>
    <row r="3" spans="1:12" ht="18.75" customHeight="1">
      <c r="A3" s="200" t="str">
        <f>'B01'!A3:L3</f>
        <v>(Kèm theo Báo cáo số            /BC-UBND ngày       tháng 7 năm 2023 của Ủy ban nhân dân tỉnh Bắc Kạn)</v>
      </c>
      <c r="B3" s="200"/>
      <c r="C3" s="200"/>
      <c r="D3" s="200"/>
      <c r="E3" s="200"/>
      <c r="F3" s="200"/>
      <c r="G3" s="200"/>
      <c r="H3" s="200"/>
      <c r="I3" s="200"/>
      <c r="J3" s="200"/>
      <c r="K3" s="200"/>
    </row>
    <row r="4" spans="1:12" ht="18" customHeight="1">
      <c r="B4" s="3"/>
      <c r="C4" s="2"/>
      <c r="D4" s="57"/>
      <c r="E4" s="60"/>
      <c r="F4" s="13"/>
      <c r="G4" s="14"/>
      <c r="H4" s="197" t="s">
        <v>0</v>
      </c>
      <c r="I4" s="197"/>
      <c r="J4" s="197"/>
    </row>
    <row r="5" spans="1:12" s="15" customFormat="1" ht="16.7" customHeight="1">
      <c r="A5" s="190" t="s">
        <v>22</v>
      </c>
      <c r="B5" s="190" t="s">
        <v>21</v>
      </c>
      <c r="C5" s="183" t="s">
        <v>2</v>
      </c>
      <c r="D5" s="183"/>
      <c r="E5" s="183" t="s">
        <v>3</v>
      </c>
      <c r="F5" s="183"/>
      <c r="G5" s="187" t="s">
        <v>4</v>
      </c>
      <c r="H5" s="188"/>
      <c r="I5" s="183" t="s">
        <v>5</v>
      </c>
      <c r="J5" s="183"/>
    </row>
    <row r="6" spans="1:12" s="15" customFormat="1" ht="17.25" customHeight="1">
      <c r="A6" s="198"/>
      <c r="B6" s="198"/>
      <c r="C6" s="190" t="s">
        <v>6</v>
      </c>
      <c r="D6" s="202" t="s">
        <v>23</v>
      </c>
      <c r="E6" s="204" t="s">
        <v>74</v>
      </c>
      <c r="F6" s="190" t="s">
        <v>7</v>
      </c>
      <c r="G6" s="190" t="s">
        <v>24</v>
      </c>
      <c r="H6" s="206" t="s">
        <v>9</v>
      </c>
      <c r="I6" s="183" t="s">
        <v>10</v>
      </c>
      <c r="J6" s="183" t="s">
        <v>11</v>
      </c>
    </row>
    <row r="7" spans="1:12" s="15" customFormat="1" ht="18" customHeight="1">
      <c r="A7" s="191"/>
      <c r="B7" s="198"/>
      <c r="C7" s="198"/>
      <c r="D7" s="203"/>
      <c r="E7" s="205"/>
      <c r="F7" s="198"/>
      <c r="G7" s="198"/>
      <c r="H7" s="207"/>
      <c r="I7" s="190"/>
      <c r="J7" s="190"/>
    </row>
    <row r="8" spans="1:12" s="16" customFormat="1" ht="19.5" customHeight="1">
      <c r="A8" s="65" t="s">
        <v>25</v>
      </c>
      <c r="B8" s="65" t="s">
        <v>12</v>
      </c>
      <c r="C8" s="66">
        <v>1</v>
      </c>
      <c r="D8" s="66">
        <v>2</v>
      </c>
      <c r="E8" s="67">
        <v>3</v>
      </c>
      <c r="F8" s="66">
        <v>4</v>
      </c>
      <c r="G8" s="55" t="s">
        <v>35</v>
      </c>
      <c r="H8" s="56" t="s">
        <v>36</v>
      </c>
      <c r="I8" s="55" t="s">
        <v>37</v>
      </c>
      <c r="J8" s="65" t="s">
        <v>38</v>
      </c>
      <c r="K8" s="50"/>
    </row>
    <row r="9" spans="1:12" s="16" customFormat="1" ht="21.95" customHeight="1">
      <c r="A9" s="53"/>
      <c r="B9" s="63" t="s">
        <v>39</v>
      </c>
      <c r="C9" s="64">
        <f>C10+C20</f>
        <v>822000</v>
      </c>
      <c r="D9" s="64">
        <f>D10+D20</f>
        <v>996550</v>
      </c>
      <c r="E9" s="159">
        <f>E10+E20</f>
        <v>356064</v>
      </c>
      <c r="F9" s="159">
        <f>F10+F20</f>
        <v>433217.10222899995</v>
      </c>
      <c r="G9" s="160">
        <f>(E9/C9)*100</f>
        <v>43.316788321167884</v>
      </c>
      <c r="H9" s="161">
        <f>(E9/D9)*100</f>
        <v>35.729667352365659</v>
      </c>
      <c r="I9" s="155">
        <f>(E9/F9)*100</f>
        <v>82.19066102606989</v>
      </c>
      <c r="J9" s="64">
        <f>E9-F9</f>
        <v>-77153.102228999953</v>
      </c>
      <c r="K9" s="50"/>
      <c r="L9" s="50"/>
    </row>
    <row r="10" spans="1:12" s="18" customFormat="1" ht="21.95" customHeight="1">
      <c r="A10" s="37" t="s">
        <v>13</v>
      </c>
      <c r="B10" s="40" t="s">
        <v>41</v>
      </c>
      <c r="C10" s="34">
        <f>SUM(C11:C19)</f>
        <v>800000</v>
      </c>
      <c r="D10" s="34">
        <f>SUM(D11:D19)</f>
        <v>971550</v>
      </c>
      <c r="E10" s="162">
        <f>SUM(E11:E19)</f>
        <v>346509</v>
      </c>
      <c r="F10" s="162">
        <f>SUM(F11:F19)</f>
        <v>418658.10222899995</v>
      </c>
      <c r="G10" s="160">
        <f t="shared" ref="G10:G20" si="0">(E10/C10)*100</f>
        <v>43.313625000000002</v>
      </c>
      <c r="H10" s="161">
        <f t="shared" ref="H10:H20" si="1">(E10/D10)*100</f>
        <v>35.665585919407135</v>
      </c>
      <c r="I10" s="155">
        <f t="shared" ref="I10:I20" si="2">(E10/F10)*100</f>
        <v>82.766581646248554</v>
      </c>
      <c r="J10" s="64">
        <f t="shared" ref="J10:J20" si="3">E10-F10</f>
        <v>-72149.102228999953</v>
      </c>
    </row>
    <row r="11" spans="1:12" s="16" customFormat="1" ht="21.95" customHeight="1">
      <c r="A11" s="19">
        <v>1</v>
      </c>
      <c r="B11" s="20" t="s">
        <v>26</v>
      </c>
      <c r="C11" s="42">
        <v>180000</v>
      </c>
      <c r="D11" s="42">
        <v>220000</v>
      </c>
      <c r="E11" s="163">
        <v>63728</v>
      </c>
      <c r="F11" s="164">
        <v>95481.665385999993</v>
      </c>
      <c r="G11" s="165">
        <f t="shared" si="0"/>
        <v>35.404444444444444</v>
      </c>
      <c r="H11" s="166">
        <f t="shared" si="1"/>
        <v>28.967272727272725</v>
      </c>
      <c r="I11" s="156">
        <f t="shared" si="2"/>
        <v>66.74370387484268</v>
      </c>
      <c r="J11" s="42">
        <f t="shared" si="3"/>
        <v>-31753.665385999993</v>
      </c>
    </row>
    <row r="12" spans="1:12" s="16" customFormat="1" ht="21.95" customHeight="1">
      <c r="A12" s="19">
        <v>2</v>
      </c>
      <c r="B12" s="20" t="s">
        <v>27</v>
      </c>
      <c r="C12" s="21">
        <v>16000</v>
      </c>
      <c r="D12" s="21">
        <v>17000</v>
      </c>
      <c r="E12" s="167">
        <v>8197</v>
      </c>
      <c r="F12" s="168">
        <v>8871.840886</v>
      </c>
      <c r="G12" s="165">
        <f t="shared" si="0"/>
        <v>51.231249999999996</v>
      </c>
      <c r="H12" s="166">
        <f t="shared" si="1"/>
        <v>48.21764705882353</v>
      </c>
      <c r="I12" s="156">
        <f t="shared" si="2"/>
        <v>92.393451430526468</v>
      </c>
      <c r="J12" s="42">
        <f t="shared" si="3"/>
        <v>-674.84088599999995</v>
      </c>
      <c r="L12" s="50"/>
    </row>
    <row r="13" spans="1:12" s="16" customFormat="1" ht="21.95" customHeight="1">
      <c r="A13" s="19">
        <v>3</v>
      </c>
      <c r="B13" s="20" t="s">
        <v>28</v>
      </c>
      <c r="C13" s="21">
        <v>18000</v>
      </c>
      <c r="D13" s="21">
        <v>19000</v>
      </c>
      <c r="E13" s="167">
        <v>10049</v>
      </c>
      <c r="F13" s="168">
        <v>9246.7140360000012</v>
      </c>
      <c r="G13" s="165">
        <f t="shared" si="0"/>
        <v>55.827777777777776</v>
      </c>
      <c r="H13" s="166">
        <f t="shared" si="1"/>
        <v>52.889473684210529</v>
      </c>
      <c r="I13" s="156">
        <f t="shared" si="2"/>
        <v>108.67644398730705</v>
      </c>
      <c r="J13" s="42">
        <f t="shared" si="3"/>
        <v>802.28596399999878</v>
      </c>
      <c r="L13" s="50"/>
    </row>
    <row r="14" spans="1:12" s="16" customFormat="1" ht="21.95" customHeight="1">
      <c r="A14" s="19">
        <v>4</v>
      </c>
      <c r="B14" s="20" t="s">
        <v>29</v>
      </c>
      <c r="C14" s="21">
        <v>120000</v>
      </c>
      <c r="D14" s="21">
        <v>136000</v>
      </c>
      <c r="E14" s="167">
        <v>45848</v>
      </c>
      <c r="F14" s="168">
        <v>48295.583092999994</v>
      </c>
      <c r="G14" s="165">
        <f t="shared" si="0"/>
        <v>38.206666666666663</v>
      </c>
      <c r="H14" s="166">
        <f t="shared" si="1"/>
        <v>33.711764705882352</v>
      </c>
      <c r="I14" s="156">
        <f t="shared" si="2"/>
        <v>94.93207673197189</v>
      </c>
      <c r="J14" s="42">
        <f t="shared" si="3"/>
        <v>-2447.5830929999938</v>
      </c>
    </row>
    <row r="15" spans="1:12" s="16" customFormat="1" ht="21.95" customHeight="1">
      <c r="A15" s="19">
        <v>5</v>
      </c>
      <c r="B15" s="20" t="s">
        <v>30</v>
      </c>
      <c r="C15" s="21">
        <v>22000</v>
      </c>
      <c r="D15" s="21">
        <v>23000</v>
      </c>
      <c r="E15" s="167">
        <v>14159</v>
      </c>
      <c r="F15" s="168">
        <v>11530.131305999999</v>
      </c>
      <c r="G15" s="165">
        <f t="shared" si="0"/>
        <v>64.359090909090909</v>
      </c>
      <c r="H15" s="166">
        <f t="shared" si="1"/>
        <v>61.560869565217388</v>
      </c>
      <c r="I15" s="156">
        <f t="shared" si="2"/>
        <v>122.79998921288954</v>
      </c>
      <c r="J15" s="42">
        <f t="shared" si="3"/>
        <v>2628.8686940000007</v>
      </c>
    </row>
    <row r="16" spans="1:12" s="16" customFormat="1" ht="21.95" customHeight="1">
      <c r="A16" s="19">
        <v>6</v>
      </c>
      <c r="B16" s="20" t="s">
        <v>31</v>
      </c>
      <c r="C16" s="21">
        <v>24000</v>
      </c>
      <c r="D16" s="21">
        <v>28000</v>
      </c>
      <c r="E16" s="167">
        <v>9926</v>
      </c>
      <c r="F16" s="168">
        <v>8449.2857239999994</v>
      </c>
      <c r="G16" s="165">
        <f t="shared" si="0"/>
        <v>41.358333333333334</v>
      </c>
      <c r="H16" s="166">
        <f t="shared" si="1"/>
        <v>35.449999999999996</v>
      </c>
      <c r="I16" s="156">
        <f t="shared" si="2"/>
        <v>117.47738594997952</v>
      </c>
      <c r="J16" s="42">
        <f t="shared" si="3"/>
        <v>1476.7142760000006</v>
      </c>
    </row>
    <row r="17" spans="1:12" s="16" customFormat="1" ht="21.95" customHeight="1">
      <c r="A17" s="19">
        <v>7</v>
      </c>
      <c r="B17" s="20" t="s">
        <v>32</v>
      </c>
      <c r="C17" s="21">
        <v>44500</v>
      </c>
      <c r="D17" s="21">
        <v>56000</v>
      </c>
      <c r="E17" s="167">
        <v>12433</v>
      </c>
      <c r="F17" s="168">
        <v>38978.998212000006</v>
      </c>
      <c r="G17" s="165">
        <f t="shared" si="0"/>
        <v>27.939325842696626</v>
      </c>
      <c r="H17" s="166">
        <f t="shared" si="1"/>
        <v>22.201785714285716</v>
      </c>
      <c r="I17" s="156">
        <f t="shared" si="2"/>
        <v>31.89666376847109</v>
      </c>
      <c r="J17" s="42">
        <f t="shared" si="3"/>
        <v>-26545.998212000006</v>
      </c>
    </row>
    <row r="18" spans="1:12" s="16" customFormat="1" ht="21.95" customHeight="1">
      <c r="A18" s="19">
        <v>8</v>
      </c>
      <c r="B18" s="20" t="s">
        <v>33</v>
      </c>
      <c r="C18" s="21">
        <v>10500</v>
      </c>
      <c r="D18" s="21">
        <v>11000</v>
      </c>
      <c r="E18" s="167">
        <v>7004</v>
      </c>
      <c r="F18" s="168">
        <v>4337.3228349999999</v>
      </c>
      <c r="G18" s="165">
        <f t="shared" si="0"/>
        <v>66.704761904761895</v>
      </c>
      <c r="H18" s="166">
        <f t="shared" si="1"/>
        <v>63.672727272727272</v>
      </c>
      <c r="I18" s="156">
        <f t="shared" si="2"/>
        <v>161.48210005216271</v>
      </c>
      <c r="J18" s="42">
        <f t="shared" si="3"/>
        <v>2666.6771650000001</v>
      </c>
      <c r="L18" s="50"/>
    </row>
    <row r="19" spans="1:12" s="16" customFormat="1" ht="21.95" customHeight="1">
      <c r="A19" s="73">
        <v>9</v>
      </c>
      <c r="B19" s="74" t="s">
        <v>72</v>
      </c>
      <c r="C19" s="75">
        <v>365000</v>
      </c>
      <c r="D19" s="75">
        <v>461550</v>
      </c>
      <c r="E19" s="169">
        <v>175165</v>
      </c>
      <c r="F19" s="170">
        <v>193466.56075099998</v>
      </c>
      <c r="G19" s="171">
        <f t="shared" si="0"/>
        <v>47.990410958904114</v>
      </c>
      <c r="H19" s="172">
        <f t="shared" si="1"/>
        <v>37.95146787996967</v>
      </c>
      <c r="I19" s="157">
        <f t="shared" si="2"/>
        <v>90.540194295098416</v>
      </c>
      <c r="J19" s="75">
        <f t="shared" si="3"/>
        <v>-18301.560750999983</v>
      </c>
      <c r="K19" s="50"/>
      <c r="L19" s="50"/>
    </row>
    <row r="20" spans="1:12" s="18" customFormat="1" ht="21.75" customHeight="1">
      <c r="A20" s="69" t="s">
        <v>20</v>
      </c>
      <c r="B20" s="84" t="s">
        <v>42</v>
      </c>
      <c r="C20" s="79">
        <v>22000</v>
      </c>
      <c r="D20" s="79">
        <v>25000</v>
      </c>
      <c r="E20" s="173">
        <v>9555</v>
      </c>
      <c r="F20" s="174">
        <v>14559</v>
      </c>
      <c r="G20" s="175">
        <f t="shared" si="0"/>
        <v>43.43181818181818</v>
      </c>
      <c r="H20" s="175">
        <f t="shared" si="1"/>
        <v>38.22</v>
      </c>
      <c r="I20" s="152">
        <f t="shared" si="2"/>
        <v>65.629507521120956</v>
      </c>
      <c r="J20" s="79">
        <f t="shared" si="3"/>
        <v>-5004</v>
      </c>
      <c r="L20" s="158"/>
    </row>
    <row r="21" spans="1:12">
      <c r="A21" s="39"/>
      <c r="B21" s="71"/>
      <c r="C21" s="8"/>
      <c r="D21" s="9"/>
      <c r="E21" s="80"/>
      <c r="F21" s="11"/>
      <c r="G21" s="201"/>
      <c r="H21" s="201"/>
      <c r="I21" s="201"/>
      <c r="J21" s="201"/>
    </row>
    <row r="22" spans="1:12">
      <c r="A22" s="192"/>
      <c r="B22" s="193"/>
      <c r="C22" s="193"/>
      <c r="D22" s="193"/>
      <c r="E22" s="193"/>
      <c r="F22" s="193"/>
      <c r="G22" s="193"/>
      <c r="H22" s="193"/>
      <c r="I22" s="193"/>
      <c r="J22" s="193"/>
    </row>
    <row r="23" spans="1:12" ht="18.75">
      <c r="A23" s="39"/>
      <c r="B23" s="12"/>
      <c r="C23" s="6"/>
      <c r="D23" s="6"/>
      <c r="E23" s="44"/>
      <c r="F23" s="6"/>
      <c r="G23" s="6"/>
      <c r="H23" s="44"/>
      <c r="I23" s="6"/>
      <c r="J23" s="6"/>
    </row>
    <row r="24" spans="1:12">
      <c r="E24" s="62"/>
    </row>
    <row r="25" spans="1:12">
      <c r="H25" s="45"/>
      <c r="I25" s="4"/>
      <c r="J25" s="4"/>
    </row>
    <row r="26" spans="1:12">
      <c r="E26" s="62"/>
      <c r="J26" s="4"/>
    </row>
    <row r="27" spans="1:12">
      <c r="E27" s="62"/>
    </row>
  </sheetData>
  <mergeCells count="20">
    <mergeCell ref="A22:J22"/>
    <mergeCell ref="G21:J21"/>
    <mergeCell ref="D6:D7"/>
    <mergeCell ref="E6:E7"/>
    <mergeCell ref="F6:F7"/>
    <mergeCell ref="G6:G7"/>
    <mergeCell ref="H6:H7"/>
    <mergeCell ref="I6:I7"/>
    <mergeCell ref="J6:J7"/>
    <mergeCell ref="H4:J4"/>
    <mergeCell ref="A5:A7"/>
    <mergeCell ref="I1:J1"/>
    <mergeCell ref="B5:B7"/>
    <mergeCell ref="C5:D5"/>
    <mergeCell ref="E5:F5"/>
    <mergeCell ref="G5:H5"/>
    <mergeCell ref="I5:J5"/>
    <mergeCell ref="C6:C7"/>
    <mergeCell ref="A2:K2"/>
    <mergeCell ref="A3:K3"/>
  </mergeCells>
  <printOptions horizontalCentered="1"/>
  <pageMargins left="0.59055118110236227" right="0.31496062992125984" top="0.6692913385826772" bottom="1.1811023622047245" header="0.43307086614173229" footer="0.78740157480314965"/>
  <pageSetup paperSize="9" firstPageNumber="12" orientation="landscape" useFirstPageNumber="1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K34"/>
  <sheetViews>
    <sheetView showGridLines="0" zoomScaleNormal="100" workbookViewId="0">
      <pane xSplit="2" ySplit="10" topLeftCell="C11" activePane="bottomRight" state="frozen"/>
      <selection pane="topRight" activeCell="C1" sqref="C1"/>
      <selection pane="bottomLeft" activeCell="A11" sqref="A11"/>
      <selection pane="bottomRight" activeCell="H1" sqref="H1:J1"/>
    </sheetView>
  </sheetViews>
  <sheetFormatPr defaultColWidth="8" defaultRowHeight="27" customHeight="1"/>
  <cols>
    <col min="1" max="1" width="4.5546875" style="33" customWidth="1"/>
    <col min="2" max="2" width="40.88671875" style="33" customWidth="1"/>
    <col min="3" max="3" width="11.109375" style="33" customWidth="1"/>
    <col min="4" max="4" width="11.77734375" style="33" customWidth="1"/>
    <col min="5" max="5" width="12.33203125" style="33" customWidth="1"/>
    <col min="6" max="6" width="11.33203125" style="33" customWidth="1"/>
    <col min="7" max="7" width="9.77734375" style="33" customWidth="1"/>
    <col min="8" max="8" width="9.109375" style="33" customWidth="1"/>
    <col min="9" max="9" width="13.6640625" style="33" customWidth="1"/>
    <col min="10" max="10" width="14" style="33" customWidth="1"/>
    <col min="11" max="16384" width="8" style="33"/>
  </cols>
  <sheetData>
    <row r="1" spans="1:11" ht="15.75" customHeight="1">
      <c r="A1" s="23"/>
      <c r="B1" s="23"/>
      <c r="H1" s="211" t="s">
        <v>70</v>
      </c>
      <c r="I1" s="211"/>
      <c r="J1" s="211"/>
    </row>
    <row r="2" spans="1:11" ht="21" customHeight="1">
      <c r="A2" s="93"/>
      <c r="B2" s="212" t="s">
        <v>61</v>
      </c>
      <c r="C2" s="212"/>
      <c r="D2" s="212"/>
      <c r="E2" s="212"/>
      <c r="F2" s="212"/>
      <c r="G2" s="212"/>
      <c r="H2" s="212"/>
      <c r="I2" s="212"/>
      <c r="J2" s="212"/>
    </row>
    <row r="3" spans="1:11" ht="16.5" customHeight="1">
      <c r="A3" s="215" t="str">
        <f>'B02'!A3:J3</f>
        <v>(Kèm theo Báo cáo số            /BC-UBND ngày       tháng 7 năm 2023 của Ủy ban nhân dân tỉnh Bắc Kạn)</v>
      </c>
      <c r="B3" s="215"/>
      <c r="C3" s="215"/>
      <c r="D3" s="215"/>
      <c r="E3" s="215"/>
      <c r="F3" s="215"/>
      <c r="G3" s="215"/>
      <c r="H3" s="215"/>
      <c r="I3" s="215"/>
      <c r="J3" s="215"/>
    </row>
    <row r="4" spans="1:11" ht="15.75" customHeight="1">
      <c r="B4" s="96"/>
      <c r="E4" s="25"/>
      <c r="F4" s="47"/>
      <c r="I4" s="216" t="s">
        <v>0</v>
      </c>
      <c r="J4" s="216"/>
    </row>
    <row r="5" spans="1:11" s="97" customFormat="1" ht="16.7" customHeight="1">
      <c r="A5" s="204" t="s">
        <v>51</v>
      </c>
      <c r="B5" s="204" t="s">
        <v>1</v>
      </c>
      <c r="C5" s="213" t="s">
        <v>2</v>
      </c>
      <c r="D5" s="214"/>
      <c r="E5" s="184" t="s">
        <v>3</v>
      </c>
      <c r="F5" s="184"/>
      <c r="G5" s="213" t="s">
        <v>4</v>
      </c>
      <c r="H5" s="214"/>
      <c r="I5" s="184" t="s">
        <v>5</v>
      </c>
      <c r="J5" s="184"/>
    </row>
    <row r="6" spans="1:11" s="97" customFormat="1" ht="18" customHeight="1">
      <c r="A6" s="205"/>
      <c r="B6" s="205"/>
      <c r="C6" s="204" t="s">
        <v>6</v>
      </c>
      <c r="D6" s="204" t="s">
        <v>23</v>
      </c>
      <c r="E6" s="204" t="s">
        <v>62</v>
      </c>
      <c r="F6" s="204" t="s">
        <v>63</v>
      </c>
      <c r="G6" s="204" t="s">
        <v>8</v>
      </c>
      <c r="H6" s="204" t="s">
        <v>9</v>
      </c>
      <c r="I6" s="204" t="s">
        <v>10</v>
      </c>
      <c r="J6" s="204" t="s">
        <v>11</v>
      </c>
    </row>
    <row r="7" spans="1:11" s="97" customFormat="1" ht="18.75" customHeight="1">
      <c r="A7" s="205"/>
      <c r="B7" s="205"/>
      <c r="C7" s="210"/>
      <c r="D7" s="210"/>
      <c r="E7" s="210"/>
      <c r="F7" s="210"/>
      <c r="G7" s="210"/>
      <c r="H7" s="210"/>
      <c r="I7" s="210"/>
      <c r="J7" s="210"/>
    </row>
    <row r="8" spans="1:11" ht="14.65" customHeight="1">
      <c r="A8" s="56" t="s">
        <v>25</v>
      </c>
      <c r="B8" s="56" t="s">
        <v>12</v>
      </c>
      <c r="C8" s="56">
        <v>1</v>
      </c>
      <c r="D8" s="56">
        <v>2</v>
      </c>
      <c r="E8" s="56">
        <v>3</v>
      </c>
      <c r="F8" s="56">
        <v>4</v>
      </c>
      <c r="G8" s="56" t="s">
        <v>35</v>
      </c>
      <c r="H8" s="56" t="s">
        <v>36</v>
      </c>
      <c r="I8" s="56" t="s">
        <v>37</v>
      </c>
      <c r="J8" s="56" t="s">
        <v>38</v>
      </c>
    </row>
    <row r="9" spans="1:11" ht="21" customHeight="1">
      <c r="A9" s="98"/>
      <c r="B9" s="98" t="s">
        <v>39</v>
      </c>
      <c r="C9" s="99">
        <f>C10+C30</f>
        <v>822000</v>
      </c>
      <c r="D9" s="99">
        <f>D10+D30</f>
        <v>996550</v>
      </c>
      <c r="E9" s="99">
        <f>E10+E30</f>
        <v>885000</v>
      </c>
      <c r="F9" s="99">
        <f t="shared" ref="F9" si="0">F10+F30</f>
        <v>852605.13234800007</v>
      </c>
      <c r="G9" s="103">
        <f t="shared" ref="G9" si="1">(E9/C9)*100</f>
        <v>107.66423357664235</v>
      </c>
      <c r="H9" s="103">
        <f t="shared" ref="H9" si="2">(E9/D9)*100</f>
        <v>88.806382017961965</v>
      </c>
      <c r="I9" s="103">
        <f>(E9/F9)*100</f>
        <v>103.79951590987815</v>
      </c>
      <c r="J9" s="100">
        <f>E9-F9</f>
        <v>32394.867651999928</v>
      </c>
    </row>
    <row r="10" spans="1:11" s="93" customFormat="1" ht="21" customHeight="1">
      <c r="A10" s="101" t="s">
        <v>13</v>
      </c>
      <c r="B10" s="102" t="s">
        <v>14</v>
      </c>
      <c r="C10" s="100">
        <f>SUM(C12:C29)</f>
        <v>800000</v>
      </c>
      <c r="D10" s="100">
        <f>SUM(D12:D29)</f>
        <v>971550</v>
      </c>
      <c r="E10" s="100">
        <f>SUM(E12:E29)</f>
        <v>860000</v>
      </c>
      <c r="F10" s="100">
        <f>SUM(F12:F29)</f>
        <v>826884.49666100007</v>
      </c>
      <c r="G10" s="103">
        <f t="shared" ref="G10:G19" si="3">(E10/C10)*100</f>
        <v>107.5</v>
      </c>
      <c r="H10" s="103">
        <f t="shared" ref="H10:H19" si="4">(E10/D10)*100</f>
        <v>88.518346971334466</v>
      </c>
      <c r="I10" s="103">
        <f>(E10/F10)*100</f>
        <v>104.00485236725588</v>
      </c>
      <c r="J10" s="100">
        <f>E10-F10</f>
        <v>33115.50333899993</v>
      </c>
      <c r="K10" s="104"/>
    </row>
    <row r="11" spans="1:11" s="106" customFormat="1" ht="20.100000000000001" hidden="1" customHeight="1">
      <c r="A11" s="105"/>
      <c r="B11" s="101" t="s">
        <v>15</v>
      </c>
      <c r="C11" s="100">
        <f>C10-C23</f>
        <v>650000</v>
      </c>
      <c r="D11" s="100">
        <f>D10-D23</f>
        <v>761221</v>
      </c>
      <c r="E11" s="100">
        <f>E10-E23</f>
        <v>649600</v>
      </c>
      <c r="F11" s="100">
        <f>F10-F23</f>
        <v>648252.21721000003</v>
      </c>
      <c r="G11" s="92">
        <f t="shared" si="3"/>
        <v>99.938461538461539</v>
      </c>
      <c r="H11" s="92">
        <f t="shared" si="4"/>
        <v>85.336584250828608</v>
      </c>
      <c r="I11" s="92">
        <f t="shared" ref="I11:I30" si="5">(E11/F11)*100</f>
        <v>100.20791024761945</v>
      </c>
      <c r="J11" s="91">
        <f t="shared" ref="J11:J30" si="6">E11-F11</f>
        <v>1347.7827899999684</v>
      </c>
    </row>
    <row r="12" spans="1:11" s="93" customFormat="1" ht="20.100000000000001" customHeight="1">
      <c r="A12" s="89">
        <v>1</v>
      </c>
      <c r="B12" s="90" t="s">
        <v>55</v>
      </c>
      <c r="C12" s="91">
        <v>110000</v>
      </c>
      <c r="D12" s="91">
        <v>112000</v>
      </c>
      <c r="E12" s="91">
        <v>100000</v>
      </c>
      <c r="F12" s="91">
        <v>119797.53293099999</v>
      </c>
      <c r="G12" s="92">
        <f t="shared" si="3"/>
        <v>90.909090909090907</v>
      </c>
      <c r="H12" s="92">
        <f t="shared" si="4"/>
        <v>89.285714285714292</v>
      </c>
      <c r="I12" s="92">
        <f t="shared" si="5"/>
        <v>83.474173093027872</v>
      </c>
      <c r="J12" s="91">
        <f t="shared" si="6"/>
        <v>-19797.532930999994</v>
      </c>
    </row>
    <row r="13" spans="1:11" s="93" customFormat="1" ht="20.100000000000001" customHeight="1">
      <c r="A13" s="89">
        <v>2</v>
      </c>
      <c r="B13" s="90" t="s">
        <v>56</v>
      </c>
      <c r="C13" s="91">
        <v>6300</v>
      </c>
      <c r="D13" s="91">
        <v>6300</v>
      </c>
      <c r="E13" s="91">
        <v>6400</v>
      </c>
      <c r="F13" s="91">
        <v>7438.8563549999999</v>
      </c>
      <c r="G13" s="92">
        <f t="shared" si="3"/>
        <v>101.58730158730158</v>
      </c>
      <c r="H13" s="92">
        <f t="shared" si="4"/>
        <v>101.58730158730158</v>
      </c>
      <c r="I13" s="92">
        <f t="shared" si="5"/>
        <v>86.034730267351705</v>
      </c>
      <c r="J13" s="91">
        <f t="shared" si="6"/>
        <v>-1038.8563549999999</v>
      </c>
    </row>
    <row r="14" spans="1:11" s="93" customFormat="1" ht="20.100000000000001" customHeight="1">
      <c r="A14" s="89">
        <v>3</v>
      </c>
      <c r="B14" s="90" t="s">
        <v>57</v>
      </c>
      <c r="C14" s="91">
        <v>300</v>
      </c>
      <c r="D14" s="91">
        <v>300</v>
      </c>
      <c r="E14" s="91">
        <v>700</v>
      </c>
      <c r="F14" s="91">
        <v>1122.875145</v>
      </c>
      <c r="G14" s="92">
        <f t="shared" si="3"/>
        <v>233.33333333333334</v>
      </c>
      <c r="H14" s="92">
        <f t="shared" si="4"/>
        <v>233.33333333333334</v>
      </c>
      <c r="I14" s="92">
        <f t="shared" si="5"/>
        <v>62.339967459160384</v>
      </c>
      <c r="J14" s="91">
        <f t="shared" si="6"/>
        <v>-422.87514499999997</v>
      </c>
    </row>
    <row r="15" spans="1:11" s="93" customFormat="1" ht="20.100000000000001" customHeight="1">
      <c r="A15" s="89">
        <v>4</v>
      </c>
      <c r="B15" s="90" t="s">
        <v>58</v>
      </c>
      <c r="C15" s="91">
        <v>150000</v>
      </c>
      <c r="D15" s="91">
        <v>159700</v>
      </c>
      <c r="E15" s="149">
        <v>150000</v>
      </c>
      <c r="F15" s="91">
        <v>140127.89368800001</v>
      </c>
      <c r="G15" s="92">
        <f t="shared" si="3"/>
        <v>100</v>
      </c>
      <c r="H15" s="92">
        <f t="shared" si="4"/>
        <v>93.926111458985588</v>
      </c>
      <c r="I15" s="92">
        <f t="shared" si="5"/>
        <v>107.04506865276988</v>
      </c>
      <c r="J15" s="91">
        <f t="shared" si="6"/>
        <v>9872.106311999989</v>
      </c>
    </row>
    <row r="16" spans="1:11" s="93" customFormat="1" ht="20.100000000000001" customHeight="1">
      <c r="A16" s="89">
        <v>5</v>
      </c>
      <c r="B16" s="90" t="s">
        <v>16</v>
      </c>
      <c r="C16" s="91">
        <v>38000</v>
      </c>
      <c r="D16" s="91">
        <v>39000</v>
      </c>
      <c r="E16" s="91">
        <v>39000</v>
      </c>
      <c r="F16" s="91">
        <v>37759.721566</v>
      </c>
      <c r="G16" s="92">
        <f t="shared" si="3"/>
        <v>102.63157894736842</v>
      </c>
      <c r="H16" s="92">
        <f t="shared" si="4"/>
        <v>100</v>
      </c>
      <c r="I16" s="92">
        <f t="shared" si="5"/>
        <v>103.28465990362805</v>
      </c>
      <c r="J16" s="91">
        <f t="shared" si="6"/>
        <v>1240.2784339999998</v>
      </c>
    </row>
    <row r="17" spans="1:10" s="93" customFormat="1" ht="20.100000000000001" customHeight="1">
      <c r="A17" s="89">
        <v>6</v>
      </c>
      <c r="B17" s="90" t="s">
        <v>44</v>
      </c>
      <c r="C17" s="91">
        <v>118000</v>
      </c>
      <c r="D17" s="91">
        <v>120500</v>
      </c>
      <c r="E17" s="91">
        <v>58000</v>
      </c>
      <c r="F17" s="91">
        <v>71622.109127000003</v>
      </c>
      <c r="G17" s="92">
        <f t="shared" si="3"/>
        <v>49.152542372881356</v>
      </c>
      <c r="H17" s="92">
        <f t="shared" si="4"/>
        <v>48.132780082987551</v>
      </c>
      <c r="I17" s="92">
        <f t="shared" si="5"/>
        <v>80.980580866663203</v>
      </c>
      <c r="J17" s="91">
        <f t="shared" si="6"/>
        <v>-13622.109127000003</v>
      </c>
    </row>
    <row r="18" spans="1:10" s="93" customFormat="1" ht="20.100000000000001" customHeight="1">
      <c r="A18" s="89">
        <v>7</v>
      </c>
      <c r="B18" s="90" t="s">
        <v>17</v>
      </c>
      <c r="C18" s="91">
        <v>52000</v>
      </c>
      <c r="D18" s="91">
        <v>57000</v>
      </c>
      <c r="E18" s="91">
        <v>52000</v>
      </c>
      <c r="F18" s="91">
        <v>50031.644353999996</v>
      </c>
      <c r="G18" s="92">
        <f t="shared" si="3"/>
        <v>100</v>
      </c>
      <c r="H18" s="92">
        <f t="shared" si="4"/>
        <v>91.228070175438589</v>
      </c>
      <c r="I18" s="92">
        <f t="shared" si="5"/>
        <v>103.93422137412247</v>
      </c>
      <c r="J18" s="91">
        <f t="shared" si="6"/>
        <v>1968.3556460000036</v>
      </c>
    </row>
    <row r="19" spans="1:10" s="93" customFormat="1" ht="20.100000000000001" customHeight="1">
      <c r="A19" s="89">
        <v>8</v>
      </c>
      <c r="B19" s="90" t="s">
        <v>18</v>
      </c>
      <c r="C19" s="91">
        <v>70000</v>
      </c>
      <c r="D19" s="91">
        <v>75000</v>
      </c>
      <c r="E19" s="91">
        <v>62000</v>
      </c>
      <c r="F19" s="91">
        <v>69857.814287000001</v>
      </c>
      <c r="G19" s="92">
        <f t="shared" si="3"/>
        <v>88.571428571428569</v>
      </c>
      <c r="H19" s="92">
        <f t="shared" si="4"/>
        <v>82.666666666666671</v>
      </c>
      <c r="I19" s="92">
        <f t="shared" si="5"/>
        <v>88.751703202855168</v>
      </c>
      <c r="J19" s="91">
        <f t="shared" si="6"/>
        <v>-7857.8142870000011</v>
      </c>
    </row>
    <row r="20" spans="1:10" s="93" customFormat="1" ht="20.100000000000001" customHeight="1">
      <c r="A20" s="89">
        <v>9</v>
      </c>
      <c r="B20" s="90" t="s">
        <v>45</v>
      </c>
      <c r="C20" s="91"/>
      <c r="D20" s="91"/>
      <c r="E20" s="91"/>
      <c r="F20" s="91">
        <v>1.534</v>
      </c>
      <c r="G20" s="92"/>
      <c r="H20" s="92"/>
      <c r="I20" s="92">
        <f t="shared" si="5"/>
        <v>0</v>
      </c>
      <c r="J20" s="91">
        <f t="shared" si="6"/>
        <v>-1.534</v>
      </c>
    </row>
    <row r="21" spans="1:10" s="93" customFormat="1" ht="20.100000000000001" customHeight="1">
      <c r="A21" s="89">
        <v>10</v>
      </c>
      <c r="B21" s="90" t="s">
        <v>46</v>
      </c>
      <c r="C21" s="91">
        <v>700</v>
      </c>
      <c r="D21" s="91">
        <v>900</v>
      </c>
      <c r="E21" s="91">
        <v>900</v>
      </c>
      <c r="F21" s="91">
        <v>1263.4524389999999</v>
      </c>
      <c r="G21" s="92">
        <f>(E21/C21)*100</f>
        <v>128.57142857142858</v>
      </c>
      <c r="H21" s="92">
        <f t="shared" ref="H21:H27" si="7">(E21/D21)*100</f>
        <v>100</v>
      </c>
      <c r="I21" s="92">
        <f t="shared" si="5"/>
        <v>71.233389735852185</v>
      </c>
      <c r="J21" s="91">
        <f t="shared" si="6"/>
        <v>-363.45243899999991</v>
      </c>
    </row>
    <row r="22" spans="1:10" s="93" customFormat="1" ht="20.100000000000001" customHeight="1">
      <c r="A22" s="89">
        <v>11</v>
      </c>
      <c r="B22" s="90" t="s">
        <v>47</v>
      </c>
      <c r="C22" s="91">
        <v>13000</v>
      </c>
      <c r="D22" s="91">
        <v>45396</v>
      </c>
      <c r="E22" s="91">
        <v>45400</v>
      </c>
      <c r="F22" s="91">
        <v>22953.251162</v>
      </c>
      <c r="G22" s="92">
        <f>(E22/C22)*100</f>
        <v>349.23076923076923</v>
      </c>
      <c r="H22" s="92">
        <f t="shared" si="7"/>
        <v>100.00881134901753</v>
      </c>
      <c r="I22" s="92">
        <f t="shared" si="5"/>
        <v>197.79333079908724</v>
      </c>
      <c r="J22" s="91">
        <f t="shared" si="6"/>
        <v>22446.748838</v>
      </c>
    </row>
    <row r="23" spans="1:10" s="93" customFormat="1" ht="20.100000000000001" customHeight="1">
      <c r="A23" s="89">
        <v>12</v>
      </c>
      <c r="B23" s="90" t="s">
        <v>48</v>
      </c>
      <c r="C23" s="91">
        <v>150000</v>
      </c>
      <c r="D23" s="91">
        <v>210329</v>
      </c>
      <c r="E23" s="91">
        <v>210400</v>
      </c>
      <c r="F23" s="91">
        <v>178632.27945100001</v>
      </c>
      <c r="G23" s="92">
        <f>(E23/C23)*100</f>
        <v>140.26666666666668</v>
      </c>
      <c r="H23" s="92">
        <f t="shared" si="7"/>
        <v>100.03375663840934</v>
      </c>
      <c r="I23" s="92">
        <f t="shared" si="5"/>
        <v>117.78386339055483</v>
      </c>
      <c r="J23" s="91">
        <f t="shared" si="6"/>
        <v>31767.720548999991</v>
      </c>
    </row>
    <row r="24" spans="1:10" s="93" customFormat="1" ht="20.100000000000001" customHeight="1">
      <c r="A24" s="89">
        <v>13</v>
      </c>
      <c r="B24" s="94" t="s">
        <v>54</v>
      </c>
      <c r="C24" s="91">
        <v>0</v>
      </c>
      <c r="D24" s="91">
        <v>35325</v>
      </c>
      <c r="E24" s="91">
        <v>35400</v>
      </c>
      <c r="F24" s="91">
        <v>0</v>
      </c>
      <c r="G24" s="92"/>
      <c r="H24" s="92">
        <f t="shared" si="7"/>
        <v>100.21231422505308</v>
      </c>
      <c r="I24" s="92"/>
      <c r="J24" s="91">
        <f t="shared" si="6"/>
        <v>35400</v>
      </c>
    </row>
    <row r="25" spans="1:10" s="93" customFormat="1" ht="20.100000000000001" customHeight="1">
      <c r="A25" s="89">
        <v>14</v>
      </c>
      <c r="B25" s="90" t="s">
        <v>49</v>
      </c>
      <c r="C25" s="91">
        <v>19000</v>
      </c>
      <c r="D25" s="91">
        <v>25000</v>
      </c>
      <c r="E25" s="91">
        <v>19000</v>
      </c>
      <c r="F25" s="91">
        <v>25984.913127</v>
      </c>
      <c r="G25" s="92">
        <f>(E25/C25)*100</f>
        <v>100</v>
      </c>
      <c r="H25" s="92">
        <f t="shared" si="7"/>
        <v>76</v>
      </c>
      <c r="I25" s="92">
        <f t="shared" si="5"/>
        <v>73.119351629687671</v>
      </c>
      <c r="J25" s="91">
        <f t="shared" si="6"/>
        <v>-6984.9131269999998</v>
      </c>
    </row>
    <row r="26" spans="1:10" s="93" customFormat="1" ht="20.100000000000001" customHeight="1">
      <c r="A26" s="89">
        <v>15</v>
      </c>
      <c r="B26" s="95" t="s">
        <v>50</v>
      </c>
      <c r="C26" s="91">
        <v>14000</v>
      </c>
      <c r="D26" s="91">
        <v>14500</v>
      </c>
      <c r="E26" s="91">
        <v>15500</v>
      </c>
      <c r="F26" s="91">
        <v>30454.366884999999</v>
      </c>
      <c r="G26" s="92">
        <f>(E26/C26)*100</f>
        <v>110.71428571428572</v>
      </c>
      <c r="H26" s="92">
        <f t="shared" si="7"/>
        <v>106.89655172413792</v>
      </c>
      <c r="I26" s="92">
        <f t="shared" si="5"/>
        <v>50.895820814565582</v>
      </c>
      <c r="J26" s="91">
        <f t="shared" si="6"/>
        <v>-14954.366884999999</v>
      </c>
    </row>
    <row r="27" spans="1:10" s="93" customFormat="1" ht="20.100000000000001" customHeight="1">
      <c r="A27" s="89">
        <v>16</v>
      </c>
      <c r="B27" s="90" t="s">
        <v>19</v>
      </c>
      <c r="C27" s="91">
        <v>58400</v>
      </c>
      <c r="D27" s="91">
        <v>70000</v>
      </c>
      <c r="E27" s="149">
        <v>65000</v>
      </c>
      <c r="F27" s="91">
        <v>68433.596464000002</v>
      </c>
      <c r="G27" s="92">
        <f>(E27/C27)*100</f>
        <v>111.30136986301369</v>
      </c>
      <c r="H27" s="92">
        <f t="shared" si="7"/>
        <v>92.857142857142861</v>
      </c>
      <c r="I27" s="92">
        <f t="shared" si="5"/>
        <v>94.982586563594879</v>
      </c>
      <c r="J27" s="91">
        <f t="shared" si="6"/>
        <v>-3433.596464000002</v>
      </c>
    </row>
    <row r="28" spans="1:10" s="93" customFormat="1" ht="20.100000000000001" customHeight="1">
      <c r="A28" s="89">
        <v>17</v>
      </c>
      <c r="B28" s="94" t="s">
        <v>43</v>
      </c>
      <c r="C28" s="91">
        <v>0</v>
      </c>
      <c r="D28" s="91">
        <v>0</v>
      </c>
      <c r="E28" s="91">
        <v>0</v>
      </c>
      <c r="F28" s="91">
        <v>0</v>
      </c>
      <c r="G28" s="92"/>
      <c r="H28" s="92"/>
      <c r="I28" s="92"/>
      <c r="J28" s="91">
        <f t="shared" si="6"/>
        <v>0</v>
      </c>
    </row>
    <row r="29" spans="1:10" s="93" customFormat="1" ht="20.100000000000001" customHeight="1">
      <c r="A29" s="107">
        <v>18</v>
      </c>
      <c r="B29" s="108" t="s">
        <v>59</v>
      </c>
      <c r="C29" s="78">
        <v>300</v>
      </c>
      <c r="D29" s="78">
        <v>300</v>
      </c>
      <c r="E29" s="78">
        <v>300</v>
      </c>
      <c r="F29" s="78">
        <v>1402.6556800000001</v>
      </c>
      <c r="G29" s="109">
        <f>(E29/C29)*100</f>
        <v>100</v>
      </c>
      <c r="H29" s="109">
        <f>(E29/D29)*100</f>
        <v>100</v>
      </c>
      <c r="I29" s="109">
        <f t="shared" si="5"/>
        <v>21.388000225401004</v>
      </c>
      <c r="J29" s="78">
        <f t="shared" si="6"/>
        <v>-1102.6556800000001</v>
      </c>
    </row>
    <row r="30" spans="1:10" s="93" customFormat="1" ht="20.25" customHeight="1">
      <c r="A30" s="110" t="s">
        <v>20</v>
      </c>
      <c r="B30" s="111" t="str">
        <f>'B01'!B29</f>
        <v>Thu từ hoạt động XNK (chi tiết sắc thuế)</v>
      </c>
      <c r="C30" s="85">
        <v>22000</v>
      </c>
      <c r="D30" s="85">
        <v>25000</v>
      </c>
      <c r="E30" s="85">
        <v>25000</v>
      </c>
      <c r="F30" s="70">
        <v>25720.635687000002</v>
      </c>
      <c r="G30" s="112">
        <f>(E30/C30)*100</f>
        <v>113.63636363636364</v>
      </c>
      <c r="H30" s="112">
        <f>(E30/D30)*100</f>
        <v>100</v>
      </c>
      <c r="I30" s="112">
        <f t="shared" si="5"/>
        <v>97.19821976497947</v>
      </c>
      <c r="J30" s="85">
        <f t="shared" si="6"/>
        <v>-720.63568700000178</v>
      </c>
    </row>
    <row r="31" spans="1:10" ht="27" customHeight="1">
      <c r="A31" s="32"/>
      <c r="B31" s="113"/>
      <c r="C31" s="114"/>
      <c r="D31" s="114"/>
      <c r="E31" s="29"/>
      <c r="F31" s="32"/>
      <c r="G31" s="208"/>
      <c r="H31" s="208"/>
      <c r="I31" s="208"/>
      <c r="J31" s="208"/>
    </row>
    <row r="32" spans="1:10" ht="27" customHeight="1">
      <c r="A32" s="32"/>
      <c r="B32" s="115"/>
      <c r="C32" s="116"/>
      <c r="D32" s="117"/>
      <c r="E32" s="10"/>
      <c r="F32" s="10"/>
      <c r="G32" s="209"/>
      <c r="H32" s="209"/>
      <c r="I32" s="209"/>
      <c r="J32" s="209"/>
    </row>
    <row r="33" spans="1:10" ht="27" customHeight="1">
      <c r="A33" s="32"/>
      <c r="B33" s="115"/>
      <c r="C33" s="116"/>
      <c r="D33" s="117"/>
      <c r="E33" s="10"/>
      <c r="F33" s="10"/>
      <c r="G33" s="48"/>
      <c r="H33" s="48"/>
      <c r="I33" s="48"/>
      <c r="J33" s="48"/>
    </row>
    <row r="34" spans="1:10" ht="27" customHeight="1">
      <c r="A34" s="32"/>
      <c r="B34" s="118"/>
      <c r="C34" s="32"/>
      <c r="D34" s="32"/>
      <c r="E34" s="32"/>
      <c r="F34" s="32"/>
      <c r="G34" s="32"/>
      <c r="H34" s="32"/>
      <c r="I34" s="32"/>
      <c r="J34" s="32"/>
    </row>
  </sheetData>
  <mergeCells count="20">
    <mergeCell ref="H1:J1"/>
    <mergeCell ref="B2:J2"/>
    <mergeCell ref="A5:A7"/>
    <mergeCell ref="B5:B7"/>
    <mergeCell ref="C5:D5"/>
    <mergeCell ref="E5:F5"/>
    <mergeCell ref="G5:H5"/>
    <mergeCell ref="I5:J5"/>
    <mergeCell ref="I6:I7"/>
    <mergeCell ref="J6:J7"/>
    <mergeCell ref="A3:J3"/>
    <mergeCell ref="I4:J4"/>
    <mergeCell ref="G31:J31"/>
    <mergeCell ref="G32:J32"/>
    <mergeCell ref="C6:C7"/>
    <mergeCell ref="D6:D7"/>
    <mergeCell ref="F6:F7"/>
    <mergeCell ref="G6:G7"/>
    <mergeCell ref="H6:H7"/>
    <mergeCell ref="E6:E7"/>
  </mergeCells>
  <printOptions horizontalCentered="1"/>
  <pageMargins left="0.39370078740157499" right="0.196850393700787" top="0.70866141732283505" bottom="0.98425196850393704" header="0.43307086614173201" footer="0.66929133858267698"/>
  <pageSetup paperSize="9" scale="81" firstPageNumber="0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J25"/>
  <sheetViews>
    <sheetView showGridLines="0" topLeftCell="A2" zoomScaleNormal="100" workbookViewId="0">
      <selection activeCell="B20" sqref="B20"/>
    </sheetView>
  </sheetViews>
  <sheetFormatPr defaultColWidth="8" defaultRowHeight="15.75"/>
  <cols>
    <col min="1" max="1" width="5.109375" style="119" customWidth="1"/>
    <col min="2" max="2" width="19.88671875" style="33" customWidth="1"/>
    <col min="3" max="3" width="12.109375" style="33" customWidth="1"/>
    <col min="4" max="4" width="11.33203125" style="33" customWidth="1"/>
    <col min="5" max="5" width="12" style="59" customWidth="1"/>
    <col min="6" max="6" width="10.6640625" style="33" customWidth="1"/>
    <col min="7" max="7" width="10.33203125" style="33" customWidth="1"/>
    <col min="8" max="8" width="10.44140625" style="33" customWidth="1"/>
    <col min="9" max="9" width="14" style="33" customWidth="1"/>
    <col min="10" max="10" width="15" style="33" customWidth="1"/>
    <col min="11" max="16384" width="8" style="33"/>
  </cols>
  <sheetData>
    <row r="1" spans="1:10" ht="18.75" customHeight="1">
      <c r="A1" s="33"/>
      <c r="I1" s="211" t="s">
        <v>71</v>
      </c>
      <c r="J1" s="211"/>
    </row>
    <row r="2" spans="1:10" ht="16.5" customHeight="1">
      <c r="A2" s="212" t="str">
        <f>'B07'!B2</f>
        <v>ƯỚC THU NSNN NĂM 2023</v>
      </c>
      <c r="B2" s="212"/>
      <c r="C2" s="212"/>
      <c r="D2" s="212"/>
      <c r="E2" s="212"/>
      <c r="F2" s="212"/>
      <c r="G2" s="212"/>
      <c r="H2" s="212"/>
      <c r="I2" s="212"/>
      <c r="J2" s="212"/>
    </row>
    <row r="3" spans="1:10" ht="20.25" customHeight="1">
      <c r="A3" s="215" t="str">
        <f>'B07'!A3:J3</f>
        <v>(Kèm theo Báo cáo số            /BC-UBND ngày       tháng 7 năm 2023 của Ủy ban nhân dân tỉnh Bắc Kạn)</v>
      </c>
      <c r="B3" s="215"/>
      <c r="C3" s="215"/>
      <c r="D3" s="215"/>
      <c r="E3" s="215"/>
      <c r="F3" s="215"/>
      <c r="G3" s="215"/>
      <c r="H3" s="215"/>
      <c r="I3" s="215"/>
      <c r="J3" s="215"/>
    </row>
    <row r="4" spans="1:10" ht="15" customHeight="1">
      <c r="B4" s="120"/>
      <c r="C4" s="49"/>
      <c r="D4" s="121"/>
      <c r="E4" s="122"/>
      <c r="F4" s="123"/>
      <c r="G4" s="124"/>
      <c r="H4" s="216" t="s">
        <v>0</v>
      </c>
      <c r="I4" s="216"/>
      <c r="J4" s="216"/>
    </row>
    <row r="5" spans="1:10" s="97" customFormat="1" ht="22.5" customHeight="1">
      <c r="A5" s="204" t="s">
        <v>22</v>
      </c>
      <c r="B5" s="204" t="s">
        <v>21</v>
      </c>
      <c r="C5" s="213" t="s">
        <v>2</v>
      </c>
      <c r="D5" s="214"/>
      <c r="E5" s="184" t="s">
        <v>3</v>
      </c>
      <c r="F5" s="184"/>
      <c r="G5" s="213" t="s">
        <v>4</v>
      </c>
      <c r="H5" s="214"/>
      <c r="I5" s="184" t="s">
        <v>5</v>
      </c>
      <c r="J5" s="184"/>
    </row>
    <row r="6" spans="1:10" s="97" customFormat="1" ht="17.25" customHeight="1">
      <c r="A6" s="205"/>
      <c r="B6" s="205"/>
      <c r="C6" s="204" t="s">
        <v>6</v>
      </c>
      <c r="D6" s="206" t="s">
        <v>23</v>
      </c>
      <c r="E6" s="204" t="s">
        <v>62</v>
      </c>
      <c r="F6" s="204" t="s">
        <v>64</v>
      </c>
      <c r="G6" s="204" t="s">
        <v>24</v>
      </c>
      <c r="H6" s="206" t="s">
        <v>9</v>
      </c>
      <c r="I6" s="184" t="s">
        <v>10</v>
      </c>
      <c r="J6" s="184" t="s">
        <v>11</v>
      </c>
    </row>
    <row r="7" spans="1:10" s="97" customFormat="1" ht="9" customHeight="1">
      <c r="A7" s="210"/>
      <c r="B7" s="210"/>
      <c r="C7" s="210"/>
      <c r="D7" s="217"/>
      <c r="E7" s="210"/>
      <c r="F7" s="210"/>
      <c r="G7" s="210"/>
      <c r="H7" s="217"/>
      <c r="I7" s="184"/>
      <c r="J7" s="184"/>
    </row>
    <row r="8" spans="1:10" ht="17.25" customHeight="1">
      <c r="A8" s="56" t="s">
        <v>25</v>
      </c>
      <c r="B8" s="125" t="s">
        <v>12</v>
      </c>
      <c r="C8" s="126">
        <v>1</v>
      </c>
      <c r="D8" s="127">
        <v>2</v>
      </c>
      <c r="E8" s="126">
        <v>3</v>
      </c>
      <c r="F8" s="127">
        <v>4</v>
      </c>
      <c r="G8" s="56" t="s">
        <v>35</v>
      </c>
      <c r="H8" s="56" t="s">
        <v>36</v>
      </c>
      <c r="I8" s="56" t="s">
        <v>37</v>
      </c>
      <c r="J8" s="125" t="s">
        <v>38</v>
      </c>
    </row>
    <row r="9" spans="1:10" ht="19.5" customHeight="1">
      <c r="A9" s="139"/>
      <c r="B9" s="139" t="s">
        <v>39</v>
      </c>
      <c r="C9" s="140">
        <f>C10+C20</f>
        <v>822000</v>
      </c>
      <c r="D9" s="140">
        <f t="shared" ref="D9:F9" si="0">D10+D20</f>
        <v>996550</v>
      </c>
      <c r="E9" s="140">
        <f t="shared" si="0"/>
        <v>885000</v>
      </c>
      <c r="F9" s="140">
        <f t="shared" si="0"/>
        <v>852544.49666099995</v>
      </c>
      <c r="G9" s="141">
        <f>E9/C9*100</f>
        <v>107.66423357664235</v>
      </c>
      <c r="H9" s="141">
        <f>E9/D9*100</f>
        <v>88.806382017961965</v>
      </c>
      <c r="I9" s="141">
        <f>E9/F9*100</f>
        <v>103.80689846290866</v>
      </c>
      <c r="J9" s="142">
        <f>E9-F9</f>
        <v>32455.503339000046</v>
      </c>
    </row>
    <row r="10" spans="1:10" s="93" customFormat="1" ht="24.95" customHeight="1">
      <c r="A10" s="128" t="s">
        <v>13</v>
      </c>
      <c r="B10" s="129" t="str">
        <f>'B02'!B10</f>
        <v>Tổng thu nội địa</v>
      </c>
      <c r="C10" s="52">
        <f>SUM(C11:C19)</f>
        <v>800000</v>
      </c>
      <c r="D10" s="52">
        <f>SUM(D11:D19)</f>
        <v>971550</v>
      </c>
      <c r="E10" s="52">
        <f>SUM(E11:E19)</f>
        <v>860000</v>
      </c>
      <c r="F10" s="52">
        <f>SUM(F11:F19)</f>
        <v>826884.49666099995</v>
      </c>
      <c r="G10" s="130">
        <f>(E10/C10)*100</f>
        <v>107.5</v>
      </c>
      <c r="H10" s="130">
        <f>(E10/D10)*100</f>
        <v>88.518346971334466</v>
      </c>
      <c r="I10" s="130">
        <f t="shared" ref="I10:I20" si="1">(E10/F10)*100</f>
        <v>104.00485236725589</v>
      </c>
      <c r="J10" s="131">
        <f t="shared" ref="J10:J20" si="2">E10-F10</f>
        <v>33115.503339000046</v>
      </c>
    </row>
    <row r="11" spans="1:10" ht="24.95" customHeight="1">
      <c r="A11" s="89">
        <v>1</v>
      </c>
      <c r="B11" s="132" t="s">
        <v>26</v>
      </c>
      <c r="C11" s="61">
        <v>180000</v>
      </c>
      <c r="D11" s="61">
        <v>220000</v>
      </c>
      <c r="E11" s="133">
        <v>180000</v>
      </c>
      <c r="F11" s="133">
        <v>153087.326719</v>
      </c>
      <c r="G11" s="83">
        <f>(E11/C11)*100</f>
        <v>100</v>
      </c>
      <c r="H11" s="83">
        <f>(E11/D11)*100</f>
        <v>81.818181818181827</v>
      </c>
      <c r="I11" s="83">
        <f t="shared" si="1"/>
        <v>117.57994855472241</v>
      </c>
      <c r="J11" s="133">
        <f t="shared" si="2"/>
        <v>26912.673280999996</v>
      </c>
    </row>
    <row r="12" spans="1:10" ht="24.95" customHeight="1">
      <c r="A12" s="89">
        <v>2</v>
      </c>
      <c r="B12" s="90" t="s">
        <v>27</v>
      </c>
      <c r="C12" s="41">
        <v>16000</v>
      </c>
      <c r="D12" s="41">
        <v>17000</v>
      </c>
      <c r="E12" s="133">
        <v>17000</v>
      </c>
      <c r="F12" s="91">
        <v>21351.713</v>
      </c>
      <c r="G12" s="83">
        <f t="shared" ref="G12:G20" si="3">(E12/C12)*100</f>
        <v>106.25</v>
      </c>
      <c r="H12" s="83">
        <f t="shared" ref="H12:H20" si="4">(E12/D12)*100</f>
        <v>100</v>
      </c>
      <c r="I12" s="83">
        <f t="shared" si="1"/>
        <v>79.618904581566824</v>
      </c>
      <c r="J12" s="133">
        <f t="shared" si="2"/>
        <v>-4351.7129999999997</v>
      </c>
    </row>
    <row r="13" spans="1:10" ht="24.95" customHeight="1">
      <c r="A13" s="89">
        <v>3</v>
      </c>
      <c r="B13" s="90" t="s">
        <v>28</v>
      </c>
      <c r="C13" s="41">
        <v>18000</v>
      </c>
      <c r="D13" s="41">
        <v>19000</v>
      </c>
      <c r="E13" s="133">
        <v>19000</v>
      </c>
      <c r="F13" s="91">
        <v>19678.597108999998</v>
      </c>
      <c r="G13" s="83">
        <f t="shared" si="3"/>
        <v>105.55555555555556</v>
      </c>
      <c r="H13" s="83">
        <f t="shared" si="4"/>
        <v>100</v>
      </c>
      <c r="I13" s="83">
        <f t="shared" si="1"/>
        <v>96.551598138621159</v>
      </c>
      <c r="J13" s="133">
        <f t="shared" si="2"/>
        <v>-678.59710899999845</v>
      </c>
    </row>
    <row r="14" spans="1:10" ht="24.95" customHeight="1">
      <c r="A14" s="89">
        <v>4</v>
      </c>
      <c r="B14" s="90" t="s">
        <v>29</v>
      </c>
      <c r="C14" s="41">
        <v>120000</v>
      </c>
      <c r="D14" s="41">
        <v>136000</v>
      </c>
      <c r="E14" s="133">
        <v>136000</v>
      </c>
      <c r="F14" s="91">
        <v>129033.369702</v>
      </c>
      <c r="G14" s="83">
        <f t="shared" si="3"/>
        <v>113.33333333333333</v>
      </c>
      <c r="H14" s="83">
        <f t="shared" si="4"/>
        <v>100</v>
      </c>
      <c r="I14" s="83">
        <f t="shared" si="1"/>
        <v>105.39909196674418</v>
      </c>
      <c r="J14" s="133">
        <f t="shared" si="2"/>
        <v>6966.6302980000037</v>
      </c>
    </row>
    <row r="15" spans="1:10" ht="24.95" customHeight="1">
      <c r="A15" s="89">
        <v>5</v>
      </c>
      <c r="B15" s="90" t="s">
        <v>30</v>
      </c>
      <c r="C15" s="41">
        <v>22000</v>
      </c>
      <c r="D15" s="41">
        <v>23000</v>
      </c>
      <c r="E15" s="133">
        <v>23000</v>
      </c>
      <c r="F15" s="91">
        <v>26123.361347999999</v>
      </c>
      <c r="G15" s="83">
        <f t="shared" si="3"/>
        <v>104.54545454545455</v>
      </c>
      <c r="H15" s="83">
        <f t="shared" si="4"/>
        <v>100</v>
      </c>
      <c r="I15" s="83">
        <f t="shared" si="1"/>
        <v>88.043799929142267</v>
      </c>
      <c r="J15" s="133">
        <f t="shared" si="2"/>
        <v>-3123.3613479999985</v>
      </c>
    </row>
    <row r="16" spans="1:10" ht="24.95" customHeight="1">
      <c r="A16" s="89">
        <v>6</v>
      </c>
      <c r="B16" s="90" t="s">
        <v>31</v>
      </c>
      <c r="C16" s="41">
        <v>24000</v>
      </c>
      <c r="D16" s="41">
        <v>28000</v>
      </c>
      <c r="E16" s="133">
        <v>28000</v>
      </c>
      <c r="F16" s="91">
        <v>24572.207331000001</v>
      </c>
      <c r="G16" s="83">
        <f t="shared" si="3"/>
        <v>116.66666666666667</v>
      </c>
      <c r="H16" s="83">
        <f t="shared" si="4"/>
        <v>100</v>
      </c>
      <c r="I16" s="83">
        <f t="shared" si="1"/>
        <v>113.9498768784827</v>
      </c>
      <c r="J16" s="133">
        <f t="shared" si="2"/>
        <v>3427.7926689999986</v>
      </c>
    </row>
    <row r="17" spans="1:10" ht="24.95" customHeight="1">
      <c r="A17" s="89">
        <v>7</v>
      </c>
      <c r="B17" s="90" t="s">
        <v>32</v>
      </c>
      <c r="C17" s="41">
        <v>44500</v>
      </c>
      <c r="D17" s="41">
        <v>56000</v>
      </c>
      <c r="E17" s="133">
        <v>56000</v>
      </c>
      <c r="F17" s="91">
        <v>50442.442981</v>
      </c>
      <c r="G17" s="83">
        <f t="shared" si="3"/>
        <v>125.84269662921348</v>
      </c>
      <c r="H17" s="83">
        <f t="shared" si="4"/>
        <v>100</v>
      </c>
      <c r="I17" s="83">
        <f t="shared" si="1"/>
        <v>111.01762065943821</v>
      </c>
      <c r="J17" s="133">
        <f t="shared" si="2"/>
        <v>5557.5570189999999</v>
      </c>
    </row>
    <row r="18" spans="1:10" ht="24.95" customHeight="1">
      <c r="A18" s="89">
        <v>8</v>
      </c>
      <c r="B18" s="90" t="s">
        <v>33</v>
      </c>
      <c r="C18" s="41">
        <v>10500</v>
      </c>
      <c r="D18" s="41">
        <v>11000</v>
      </c>
      <c r="E18" s="133">
        <v>11000</v>
      </c>
      <c r="F18" s="91">
        <v>10774.331588999999</v>
      </c>
      <c r="G18" s="83">
        <f t="shared" si="3"/>
        <v>104.76190476190477</v>
      </c>
      <c r="H18" s="83">
        <f t="shared" si="4"/>
        <v>100</v>
      </c>
      <c r="I18" s="83">
        <f t="shared" si="1"/>
        <v>102.09450033290599</v>
      </c>
      <c r="J18" s="133">
        <f t="shared" si="2"/>
        <v>225.66841100000056</v>
      </c>
    </row>
    <row r="19" spans="1:10" ht="24.95" customHeight="1">
      <c r="A19" s="107">
        <v>9</v>
      </c>
      <c r="B19" s="134" t="s">
        <v>72</v>
      </c>
      <c r="C19" s="86">
        <v>365000</v>
      </c>
      <c r="D19" s="86">
        <v>461550</v>
      </c>
      <c r="E19" s="148">
        <f>375000+15000</f>
        <v>390000</v>
      </c>
      <c r="F19" s="78">
        <v>391821.14688199997</v>
      </c>
      <c r="G19" s="87">
        <f t="shared" si="3"/>
        <v>106.84931506849315</v>
      </c>
      <c r="H19" s="87">
        <f t="shared" si="4"/>
        <v>84.497887552811179</v>
      </c>
      <c r="I19" s="87">
        <f t="shared" si="1"/>
        <v>99.535209649481118</v>
      </c>
      <c r="J19" s="78">
        <f t="shared" si="2"/>
        <v>-1821.1468819999718</v>
      </c>
    </row>
    <row r="20" spans="1:10" s="22" customFormat="1" ht="19.5" customHeight="1">
      <c r="A20" s="139" t="s">
        <v>20</v>
      </c>
      <c r="B20" s="143" t="s">
        <v>42</v>
      </c>
      <c r="C20" s="85">
        <v>22000</v>
      </c>
      <c r="D20" s="85">
        <v>25000</v>
      </c>
      <c r="E20" s="144">
        <v>25000</v>
      </c>
      <c r="F20" s="145">
        <v>25660</v>
      </c>
      <c r="G20" s="146">
        <f t="shared" si="3"/>
        <v>113.63636363636364</v>
      </c>
      <c r="H20" s="147">
        <f t="shared" si="4"/>
        <v>100</v>
      </c>
      <c r="I20" s="141">
        <f t="shared" si="1"/>
        <v>97.427903351519873</v>
      </c>
      <c r="J20" s="142">
        <f t="shared" si="2"/>
        <v>-660</v>
      </c>
    </row>
    <row r="21" spans="1:10">
      <c r="A21" s="135"/>
      <c r="B21" s="115"/>
      <c r="C21" s="116"/>
      <c r="D21" s="117"/>
      <c r="E21" s="10"/>
      <c r="F21" s="10"/>
      <c r="G21" s="48"/>
      <c r="H21" s="48"/>
      <c r="I21" s="48"/>
      <c r="J21" s="48"/>
    </row>
    <row r="22" spans="1:10">
      <c r="A22" s="135"/>
      <c r="B22" s="118"/>
      <c r="C22" s="32"/>
      <c r="D22" s="32"/>
      <c r="E22" s="32"/>
      <c r="F22" s="32"/>
      <c r="G22" s="32"/>
      <c r="H22" s="32"/>
      <c r="I22" s="32"/>
      <c r="J22" s="32"/>
    </row>
    <row r="24" spans="1:10">
      <c r="H24" s="59"/>
      <c r="I24" s="59"/>
      <c r="J24" s="59"/>
    </row>
    <row r="25" spans="1:10">
      <c r="J25" s="59"/>
    </row>
  </sheetData>
  <mergeCells count="18">
    <mergeCell ref="I1:J1"/>
    <mergeCell ref="A2:J2"/>
    <mergeCell ref="B5:B7"/>
    <mergeCell ref="C5:D5"/>
    <mergeCell ref="E5:F5"/>
    <mergeCell ref="G5:H5"/>
    <mergeCell ref="I5:J5"/>
    <mergeCell ref="C6:C7"/>
    <mergeCell ref="J6:J7"/>
    <mergeCell ref="A3:J3"/>
    <mergeCell ref="H4:J4"/>
    <mergeCell ref="A5:A7"/>
    <mergeCell ref="D6:D7"/>
    <mergeCell ref="E6:E7"/>
    <mergeCell ref="F6:F7"/>
    <mergeCell ref="G6:G7"/>
    <mergeCell ref="H6:H7"/>
    <mergeCell ref="I6:I7"/>
  </mergeCells>
  <printOptions horizontalCentered="1"/>
  <pageMargins left="0.43307086614173229" right="0.31496062992125984" top="0.6692913385826772" bottom="1.3779527559055118" header="0.35433070866141736" footer="1.0236220472440944"/>
  <pageSetup paperSize="9" scale="91" firstPageNumber="33" orientation="landscape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27"/>
  <sheetViews>
    <sheetView workbookViewId="0">
      <selection activeCell="F8" sqref="F8"/>
    </sheetView>
  </sheetViews>
  <sheetFormatPr defaultColWidth="8" defaultRowHeight="20.25" customHeight="1"/>
  <cols>
    <col min="1" max="1" width="5.21875" style="38" customWidth="1"/>
    <col min="2" max="2" width="20.21875" style="1" customWidth="1"/>
    <col min="3" max="3" width="10.6640625" style="1" customWidth="1"/>
    <col min="4" max="5" width="9.21875" style="1" customWidth="1"/>
    <col min="6" max="6" width="9.6640625" style="59" customWidth="1"/>
    <col min="7" max="7" width="7.77734375" style="1" customWidth="1"/>
    <col min="8" max="8" width="9.44140625" style="1" customWidth="1"/>
    <col min="9" max="9" width="9.77734375" style="46" customWidth="1"/>
    <col min="10" max="10" width="10.44140625" style="1" customWidth="1"/>
    <col min="11" max="11" width="10.5546875" style="1" customWidth="1"/>
    <col min="12" max="12" width="9.21875" style="1" customWidth="1"/>
    <col min="13" max="13" width="8" style="1" customWidth="1"/>
    <col min="14" max="16384" width="8" style="1"/>
  </cols>
  <sheetData>
    <row r="1" spans="1:13" ht="20.25" customHeight="1">
      <c r="A1" s="23"/>
      <c r="B1" s="23"/>
      <c r="J1" s="182" t="s">
        <v>53</v>
      </c>
      <c r="K1" s="182"/>
    </row>
    <row r="2" spans="1:13" ht="20.25" customHeight="1">
      <c r="A2" s="199" t="str">
        <f>'B01'!A2:L2</f>
        <v>KẾT QUẢ ƯỚC THU NSNN 6 THÁNG ĐẦU NĂM 2023</v>
      </c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</row>
    <row r="3" spans="1:13" ht="20.25" customHeight="1">
      <c r="A3" s="200" t="str">
        <f>'B01'!A3:L3</f>
        <v>(Kèm theo Báo cáo số            /BC-UBND ngày       tháng 7 năm 2023 của Ủy ban nhân dân tỉnh Bắc Kạn)</v>
      </c>
      <c r="B3" s="200"/>
      <c r="C3" s="200"/>
      <c r="D3" s="200"/>
      <c r="E3" s="200"/>
      <c r="F3" s="200"/>
      <c r="G3" s="200"/>
      <c r="H3" s="200"/>
      <c r="I3" s="200"/>
      <c r="J3" s="200"/>
      <c r="K3" s="200"/>
      <c r="L3" s="200"/>
    </row>
    <row r="4" spans="1:13" ht="20.25" customHeight="1">
      <c r="B4" s="3"/>
      <c r="C4" s="2"/>
      <c r="D4" s="57"/>
      <c r="E4" s="57"/>
      <c r="F4" s="60"/>
      <c r="G4" s="13"/>
      <c r="H4" s="14"/>
      <c r="I4" s="218" t="s">
        <v>0</v>
      </c>
      <c r="J4" s="218"/>
      <c r="K4" s="218"/>
    </row>
    <row r="5" spans="1:13" s="15" customFormat="1" ht="20.25" customHeight="1">
      <c r="A5" s="190" t="s">
        <v>22</v>
      </c>
      <c r="B5" s="190" t="s">
        <v>21</v>
      </c>
      <c r="C5" s="183" t="s">
        <v>2</v>
      </c>
      <c r="D5" s="183"/>
      <c r="E5" s="187" t="s">
        <v>3</v>
      </c>
      <c r="F5" s="188"/>
      <c r="G5" s="189"/>
      <c r="H5" s="187" t="s">
        <v>4</v>
      </c>
      <c r="I5" s="188"/>
      <c r="J5" s="183" t="s">
        <v>5</v>
      </c>
      <c r="K5" s="183"/>
    </row>
    <row r="6" spans="1:13" s="15" customFormat="1" ht="20.25" customHeight="1">
      <c r="A6" s="198"/>
      <c r="B6" s="198"/>
      <c r="C6" s="190" t="s">
        <v>6</v>
      </c>
      <c r="D6" s="202" t="s">
        <v>23</v>
      </c>
      <c r="E6" s="190" t="s">
        <v>67</v>
      </c>
      <c r="F6" s="204" t="s">
        <v>68</v>
      </c>
      <c r="G6" s="190" t="s">
        <v>7</v>
      </c>
      <c r="H6" s="190" t="s">
        <v>24</v>
      </c>
      <c r="I6" s="206" t="s">
        <v>9</v>
      </c>
      <c r="J6" s="183" t="s">
        <v>10</v>
      </c>
      <c r="K6" s="183" t="s">
        <v>11</v>
      </c>
    </row>
    <row r="7" spans="1:13" s="15" customFormat="1" ht="29.25" customHeight="1">
      <c r="A7" s="191"/>
      <c r="B7" s="198"/>
      <c r="C7" s="198"/>
      <c r="D7" s="203"/>
      <c r="E7" s="191"/>
      <c r="F7" s="205"/>
      <c r="G7" s="198"/>
      <c r="H7" s="198"/>
      <c r="I7" s="207"/>
      <c r="J7" s="190"/>
      <c r="K7" s="190"/>
    </row>
    <row r="8" spans="1:13" s="16" customFormat="1" ht="20.25" customHeight="1">
      <c r="A8" s="65" t="s">
        <v>25</v>
      </c>
      <c r="B8" s="65" t="s">
        <v>12</v>
      </c>
      <c r="C8" s="66">
        <v>1</v>
      </c>
      <c r="D8" s="66">
        <v>2</v>
      </c>
      <c r="E8" s="66"/>
      <c r="F8" s="67">
        <v>3</v>
      </c>
      <c r="G8" s="66">
        <v>4</v>
      </c>
      <c r="H8" s="55" t="s">
        <v>35</v>
      </c>
      <c r="I8" s="56" t="s">
        <v>36</v>
      </c>
      <c r="J8" s="55" t="s">
        <v>37</v>
      </c>
      <c r="K8" s="65" t="s">
        <v>38</v>
      </c>
      <c r="L8" s="50"/>
    </row>
    <row r="9" spans="1:13" s="16" customFormat="1" ht="20.25" customHeight="1">
      <c r="A9" s="53"/>
      <c r="B9" s="63" t="s">
        <v>39</v>
      </c>
      <c r="C9" s="64">
        <f>C10+C20</f>
        <v>822000</v>
      </c>
      <c r="D9" s="64">
        <f>D10+D20</f>
        <v>996550</v>
      </c>
      <c r="E9" s="64">
        <f>E10+E20</f>
        <v>309135</v>
      </c>
      <c r="F9" s="64">
        <f>F10+F20</f>
        <v>391000</v>
      </c>
      <c r="G9" s="64">
        <f>G10+G20</f>
        <v>433249.96397599997</v>
      </c>
      <c r="H9" s="81">
        <f>(F9/C9)*100</f>
        <v>47.566909975669098</v>
      </c>
      <c r="I9" s="82">
        <f>(F9/D9)*100</f>
        <v>39.235361998896188</v>
      </c>
      <c r="J9" s="81">
        <f>(F9/G9)*100</f>
        <v>90.248132143332299</v>
      </c>
      <c r="K9" s="64">
        <f>F9-G9</f>
        <v>-42249.96397599997</v>
      </c>
      <c r="L9" s="50"/>
    </row>
    <row r="10" spans="1:13" s="18" customFormat="1" ht="20.25" customHeight="1">
      <c r="A10" s="37" t="s">
        <v>13</v>
      </c>
      <c r="B10" s="37" t="s">
        <v>41</v>
      </c>
      <c r="C10" s="34">
        <f>SUM(C11:C19)</f>
        <v>800000</v>
      </c>
      <c r="D10" s="34">
        <f>SUM(D11:D19)</f>
        <v>971550</v>
      </c>
      <c r="E10" s="34">
        <f>SUM(E11:E19)</f>
        <v>300054</v>
      </c>
      <c r="F10" s="34">
        <f>SUM(F11:F19)</f>
        <v>380000</v>
      </c>
      <c r="G10" s="34">
        <f>SUM(G11:G19)</f>
        <v>418658.10222899995</v>
      </c>
      <c r="H10" s="81">
        <f t="shared" ref="H10:H19" si="0">(F10/C10)*100</f>
        <v>47.5</v>
      </c>
      <c r="I10" s="82">
        <f t="shared" ref="I10:I19" si="1">(F10/D10)*100</f>
        <v>39.112757964078021</v>
      </c>
      <c r="J10" s="81">
        <f t="shared" ref="J10:J19" si="2">(F10/G10)*100</f>
        <v>90.76618796502963</v>
      </c>
      <c r="K10" s="64">
        <f t="shared" ref="K10:K19" si="3">F10-G10</f>
        <v>-38658.102228999953</v>
      </c>
    </row>
    <row r="11" spans="1:13" s="16" customFormat="1" ht="20.25" customHeight="1">
      <c r="A11" s="19">
        <v>1</v>
      </c>
      <c r="B11" s="20" t="s">
        <v>26</v>
      </c>
      <c r="C11" s="42">
        <v>180000</v>
      </c>
      <c r="D11" s="42">
        <v>220000</v>
      </c>
      <c r="E11" s="61">
        <v>48524</v>
      </c>
      <c r="F11" s="61">
        <v>87000</v>
      </c>
      <c r="G11" s="42">
        <v>95481.665385999993</v>
      </c>
      <c r="H11" s="72">
        <f t="shared" si="0"/>
        <v>48.333333333333336</v>
      </c>
      <c r="I11" s="83">
        <f t="shared" si="1"/>
        <v>39.545454545454547</v>
      </c>
      <c r="J11" s="72">
        <f t="shared" si="2"/>
        <v>91.116969575560404</v>
      </c>
      <c r="K11" s="42">
        <f t="shared" si="3"/>
        <v>-8481.6653859999933</v>
      </c>
    </row>
    <row r="12" spans="1:13" s="16" customFormat="1" ht="20.25" customHeight="1">
      <c r="A12" s="19">
        <v>2</v>
      </c>
      <c r="B12" s="20" t="s">
        <v>27</v>
      </c>
      <c r="C12" s="21">
        <v>16000</v>
      </c>
      <c r="D12" s="21">
        <v>17000</v>
      </c>
      <c r="E12" s="21">
        <v>6847</v>
      </c>
      <c r="F12" s="41">
        <v>7800</v>
      </c>
      <c r="G12" s="21">
        <v>8871.840886</v>
      </c>
      <c r="H12" s="72">
        <f t="shared" si="0"/>
        <v>48.75</v>
      </c>
      <c r="I12" s="83">
        <f t="shared" si="1"/>
        <v>45.882352941176471</v>
      </c>
      <c r="J12" s="72">
        <f t="shared" si="2"/>
        <v>87.918619148237951</v>
      </c>
      <c r="K12" s="42">
        <f t="shared" si="3"/>
        <v>-1071.840886</v>
      </c>
      <c r="M12" s="50"/>
    </row>
    <row r="13" spans="1:13" s="16" customFormat="1" ht="20.25" customHeight="1">
      <c r="A13" s="19">
        <v>3</v>
      </c>
      <c r="B13" s="20" t="s">
        <v>28</v>
      </c>
      <c r="C13" s="21">
        <v>18000</v>
      </c>
      <c r="D13" s="21">
        <v>19000</v>
      </c>
      <c r="E13" s="21">
        <v>9046</v>
      </c>
      <c r="F13" s="41">
        <v>10000</v>
      </c>
      <c r="G13" s="21">
        <v>9246.7140360000012</v>
      </c>
      <c r="H13" s="72">
        <f t="shared" si="0"/>
        <v>55.555555555555557</v>
      </c>
      <c r="I13" s="83">
        <f t="shared" si="1"/>
        <v>52.631578947368418</v>
      </c>
      <c r="J13" s="72">
        <f t="shared" si="2"/>
        <v>108.14652600985875</v>
      </c>
      <c r="K13" s="42">
        <f t="shared" si="3"/>
        <v>753.28596399999878</v>
      </c>
      <c r="M13" s="50"/>
    </row>
    <row r="14" spans="1:13" s="16" customFormat="1" ht="20.25" customHeight="1">
      <c r="A14" s="19">
        <v>4</v>
      </c>
      <c r="B14" s="20" t="s">
        <v>29</v>
      </c>
      <c r="C14" s="21">
        <v>120000</v>
      </c>
      <c r="D14" s="21">
        <v>136000</v>
      </c>
      <c r="E14" s="21">
        <v>38864</v>
      </c>
      <c r="F14" s="41">
        <v>46500</v>
      </c>
      <c r="G14" s="21">
        <v>48295.583092999994</v>
      </c>
      <c r="H14" s="72">
        <f t="shared" si="0"/>
        <v>38.75</v>
      </c>
      <c r="I14" s="83">
        <f t="shared" si="1"/>
        <v>34.191176470588239</v>
      </c>
      <c r="J14" s="72">
        <f t="shared" si="2"/>
        <v>96.282096668048624</v>
      </c>
      <c r="K14" s="42">
        <f t="shared" si="3"/>
        <v>-1795.5830929999938</v>
      </c>
    </row>
    <row r="15" spans="1:13" s="16" customFormat="1" ht="20.25" customHeight="1">
      <c r="A15" s="19">
        <v>5</v>
      </c>
      <c r="B15" s="20" t="s">
        <v>30</v>
      </c>
      <c r="C15" s="21">
        <v>22000</v>
      </c>
      <c r="D15" s="21">
        <v>23000</v>
      </c>
      <c r="E15" s="21">
        <v>12787</v>
      </c>
      <c r="F15" s="41">
        <v>14600</v>
      </c>
      <c r="G15" s="21">
        <v>11530.131305999999</v>
      </c>
      <c r="H15" s="72">
        <f t="shared" si="0"/>
        <v>66.363636363636374</v>
      </c>
      <c r="I15" s="83">
        <f t="shared" si="1"/>
        <v>63.478260869565219</v>
      </c>
      <c r="J15" s="72">
        <f t="shared" si="2"/>
        <v>126.62475051262005</v>
      </c>
      <c r="K15" s="42">
        <f t="shared" si="3"/>
        <v>3069.8686940000007</v>
      </c>
    </row>
    <row r="16" spans="1:13" s="16" customFormat="1" ht="20.25" customHeight="1">
      <c r="A16" s="19">
        <v>6</v>
      </c>
      <c r="B16" s="20" t="s">
        <v>31</v>
      </c>
      <c r="C16" s="21">
        <v>24000</v>
      </c>
      <c r="D16" s="21">
        <v>28000</v>
      </c>
      <c r="E16" s="21">
        <v>8269</v>
      </c>
      <c r="F16" s="41">
        <v>10000</v>
      </c>
      <c r="G16" s="21">
        <v>8449.2857239999994</v>
      </c>
      <c r="H16" s="72">
        <f t="shared" si="0"/>
        <v>41.666666666666671</v>
      </c>
      <c r="I16" s="83">
        <f t="shared" si="1"/>
        <v>35.714285714285715</v>
      </c>
      <c r="J16" s="72">
        <f t="shared" si="2"/>
        <v>118.35319962722095</v>
      </c>
      <c r="K16" s="42">
        <f t="shared" si="3"/>
        <v>1550.7142760000006</v>
      </c>
    </row>
    <row r="17" spans="1:13" s="16" customFormat="1" ht="20.25" customHeight="1">
      <c r="A17" s="19">
        <v>7</v>
      </c>
      <c r="B17" s="20" t="s">
        <v>32</v>
      </c>
      <c r="C17" s="21">
        <v>44500</v>
      </c>
      <c r="D17" s="21">
        <v>56000</v>
      </c>
      <c r="E17" s="21">
        <v>11369</v>
      </c>
      <c r="F17" s="41">
        <v>13000</v>
      </c>
      <c r="G17" s="21">
        <v>38978.998212000006</v>
      </c>
      <c r="H17" s="72">
        <f t="shared" si="0"/>
        <v>29.213483146067414</v>
      </c>
      <c r="I17" s="83">
        <f t="shared" si="1"/>
        <v>23.214285714285715</v>
      </c>
      <c r="J17" s="72">
        <f t="shared" si="2"/>
        <v>33.351293251035486</v>
      </c>
      <c r="K17" s="42">
        <f t="shared" si="3"/>
        <v>-25978.998212000006</v>
      </c>
    </row>
    <row r="18" spans="1:13" s="16" customFormat="1" ht="20.25" customHeight="1">
      <c r="A18" s="19">
        <v>8</v>
      </c>
      <c r="B18" s="20" t="s">
        <v>33</v>
      </c>
      <c r="C18" s="21">
        <v>10500</v>
      </c>
      <c r="D18" s="21">
        <v>11000</v>
      </c>
      <c r="E18" s="21">
        <v>6620</v>
      </c>
      <c r="F18" s="41">
        <v>7100</v>
      </c>
      <c r="G18" s="21">
        <v>4337.3228349999999</v>
      </c>
      <c r="H18" s="72">
        <f t="shared" si="0"/>
        <v>67.61904761904762</v>
      </c>
      <c r="I18" s="83">
        <f t="shared" si="1"/>
        <v>64.545454545454547</v>
      </c>
      <c r="J18" s="72">
        <f t="shared" si="2"/>
        <v>163.69544694037052</v>
      </c>
      <c r="K18" s="42">
        <f t="shared" si="3"/>
        <v>2762.6771650000001</v>
      </c>
      <c r="M18" s="50"/>
    </row>
    <row r="19" spans="1:13" s="16" customFormat="1" ht="20.25" customHeight="1">
      <c r="A19" s="73">
        <v>9</v>
      </c>
      <c r="B19" s="74" t="s">
        <v>34</v>
      </c>
      <c r="C19" s="75">
        <v>365000</v>
      </c>
      <c r="D19" s="75">
        <v>461550</v>
      </c>
      <c r="E19" s="75">
        <v>157728</v>
      </c>
      <c r="F19" s="86">
        <v>184000</v>
      </c>
      <c r="G19" s="75">
        <v>193466.56075099998</v>
      </c>
      <c r="H19" s="76">
        <f t="shared" si="0"/>
        <v>50.410958904109592</v>
      </c>
      <c r="I19" s="87">
        <f t="shared" si="1"/>
        <v>39.865670024916042</v>
      </c>
      <c r="J19" s="76">
        <f t="shared" si="2"/>
        <v>95.106874948180902</v>
      </c>
      <c r="K19" s="75">
        <f t="shared" si="3"/>
        <v>-9466.5607509999827</v>
      </c>
      <c r="L19" s="50"/>
      <c r="M19" s="50"/>
    </row>
    <row r="20" spans="1:13" s="18" customFormat="1" ht="20.25" customHeight="1">
      <c r="A20" s="69" t="s">
        <v>20</v>
      </c>
      <c r="B20" s="84" t="s">
        <v>42</v>
      </c>
      <c r="C20" s="79">
        <v>22000</v>
      </c>
      <c r="D20" s="79">
        <v>25000</v>
      </c>
      <c r="E20" s="79">
        <v>9081</v>
      </c>
      <c r="F20" s="85">
        <v>11000</v>
      </c>
      <c r="G20" s="70">
        <v>14591.861747000001</v>
      </c>
      <c r="H20" s="136">
        <f t="shared" ref="H20" si="4">(F20/C20)*100</f>
        <v>50</v>
      </c>
      <c r="I20" s="137">
        <f t="shared" ref="I20" si="5">(F20/D20)*100</f>
        <v>44</v>
      </c>
      <c r="J20" s="136">
        <f t="shared" ref="J20" si="6">(F20/G20)*100</f>
        <v>75.384486165800837</v>
      </c>
      <c r="K20" s="138">
        <f t="shared" ref="K20" si="7">F20-G20</f>
        <v>-3591.8617470000008</v>
      </c>
    </row>
    <row r="21" spans="1:13" ht="20.25" customHeight="1">
      <c r="A21" s="39"/>
      <c r="B21" s="71"/>
      <c r="C21" s="8"/>
      <c r="D21" s="9"/>
      <c r="E21" s="9"/>
      <c r="F21" s="80"/>
      <c r="G21" s="11"/>
      <c r="H21" s="201"/>
      <c r="I21" s="201"/>
      <c r="J21" s="201"/>
      <c r="K21" s="201"/>
    </row>
    <row r="22" spans="1:13" ht="20.25" customHeight="1">
      <c r="A22" s="192"/>
      <c r="B22" s="193"/>
      <c r="C22" s="193"/>
      <c r="D22" s="193"/>
      <c r="E22" s="193"/>
      <c r="F22" s="193"/>
      <c r="G22" s="193"/>
      <c r="H22" s="193"/>
      <c r="I22" s="193"/>
      <c r="J22" s="193"/>
      <c r="K22" s="193"/>
    </row>
    <row r="23" spans="1:13" ht="20.25" customHeight="1">
      <c r="A23" s="39"/>
      <c r="B23" s="12"/>
      <c r="C23" s="6"/>
      <c r="D23" s="6"/>
      <c r="E23" s="6"/>
      <c r="F23" s="44"/>
      <c r="G23" s="6"/>
      <c r="H23" s="6"/>
      <c r="I23" s="44"/>
      <c r="J23" s="6"/>
      <c r="K23" s="6"/>
    </row>
    <row r="24" spans="1:13" ht="20.25" customHeight="1">
      <c r="F24" s="62"/>
    </row>
    <row r="25" spans="1:13" ht="20.25" customHeight="1">
      <c r="I25" s="45"/>
      <c r="J25" s="4"/>
      <c r="K25" s="4"/>
    </row>
    <row r="26" spans="1:13" ht="20.25" customHeight="1">
      <c r="F26" s="62"/>
      <c r="K26" s="4"/>
    </row>
    <row r="27" spans="1:13" ht="20.25" customHeight="1">
      <c r="F27" s="62"/>
    </row>
  </sheetData>
  <mergeCells count="21">
    <mergeCell ref="H21:K21"/>
    <mergeCell ref="A22:K22"/>
    <mergeCell ref="E5:G5"/>
    <mergeCell ref="E6:E7"/>
    <mergeCell ref="C6:C7"/>
    <mergeCell ref="D6:D7"/>
    <mergeCell ref="F6:F7"/>
    <mergeCell ref="G6:G7"/>
    <mergeCell ref="H6:H7"/>
    <mergeCell ref="I6:I7"/>
    <mergeCell ref="J1:K1"/>
    <mergeCell ref="A2:L2"/>
    <mergeCell ref="A3:L3"/>
    <mergeCell ref="I4:K4"/>
    <mergeCell ref="A5:A7"/>
    <mergeCell ref="B5:B7"/>
    <mergeCell ref="C5:D5"/>
    <mergeCell ref="H5:I5"/>
    <mergeCell ref="J5:K5"/>
    <mergeCell ref="J6:J7"/>
    <mergeCell ref="K6:K7"/>
  </mergeCells>
  <pageMargins left="3.937007874015748E-2" right="3.937007874015748E-2" top="0.74803149606299213" bottom="0.74803149606299213" header="0.31496062992125984" footer="0.31496062992125984"/>
  <pageSetup paperSize="9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8040F126D0B4B4DB83E10593CC9657E" ma:contentTypeVersion="2" ma:contentTypeDescription="Create a new document." ma:contentTypeScope="" ma:versionID="bc865b4f45415bd6d9edb59b6d820544">
  <xsd:schema xmlns:xsd="http://www.w3.org/2001/XMLSchema" xmlns:xs="http://www.w3.org/2001/XMLSchema" xmlns:p="http://schemas.microsoft.com/office/2006/metadata/properties" xmlns:ns2="24e12227-0b0d-4b23-9586-977e009500b0" xmlns:ns3="ae4e42cd-c673-4541-a17d-d353a4125f5e" targetNamespace="http://schemas.microsoft.com/office/2006/metadata/properties" ma:root="true" ma:fieldsID="0acf8286736a2877a680aa0849ebe948" ns2:_="" ns3:_="">
    <xsd:import namespace="24e12227-0b0d-4b23-9586-977e009500b0"/>
    <xsd:import namespace="ae4e42cd-c673-4541-a17d-d353a4125f5e"/>
    <xsd:element name="properties">
      <xsd:complexType>
        <xsd:sequence>
          <xsd:element name="documentManagement">
            <xsd:complexType>
              <xsd:all>
                <xsd:element ref="ns2:MaTinBai" minOccurs="0"/>
                <xsd:element ref="ns2:KieuTepTin" minOccurs="0"/>
                <xsd:element ref="ns3:_dlc_DocId" minOccurs="0"/>
                <xsd:element ref="ns3:_dlc_DocIdUrl" minOccurs="0"/>
                <xsd:element ref="ns3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4e12227-0b0d-4b23-9586-977e009500b0" elementFormDefault="qualified">
    <xsd:import namespace="http://schemas.microsoft.com/office/2006/documentManagement/types"/>
    <xsd:import namespace="http://schemas.microsoft.com/office/infopath/2007/PartnerControls"/>
    <xsd:element name="MaTinBai" ma:index="8" nillable="true" ma:displayName="MaTinBai" ma:internalName="MaTinBai">
      <xsd:simpleType>
        <xsd:restriction base="dms:Text">
          <xsd:maxLength value="255"/>
        </xsd:restriction>
      </xsd:simpleType>
    </xsd:element>
    <xsd:element name="KieuTepTin" ma:index="9" nillable="true" ma:displayName="KieuTepTin" ma:default="Tài liệu đính kèm" ma:format="Dropdown" ma:internalName="KieuTepTin">
      <xsd:simpleType>
        <xsd:restriction base="dms:Choice">
          <xsd:enumeration value="Tài liệu đính kèm"/>
          <xsd:enumeration value="Tài liệu"/>
          <xsd:enumeration value="Khác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4e42cd-c673-4541-a17d-d353a4125f5e" elementFormDefault="qualified">
    <xsd:import namespace="http://schemas.microsoft.com/office/2006/documentManagement/types"/>
    <xsd:import namespace="http://schemas.microsoft.com/office/infopath/2007/PartnerControls"/>
    <xsd:element name="_dlc_DocId" ma:index="10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1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2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KieuTepTin xmlns="24e12227-0b0d-4b23-9586-977e009500b0">Tài liệu đính kèm</KieuTepTin>
    <MaTinBai xmlns="24e12227-0b0d-4b23-9586-977e009500b0">aa0c2b3588ca7bb0</MaTinBai>
    <_dlc_DocId xmlns="ae4e42cd-c673-4541-a17d-d353a4125f5e">DDYPFUVZ5X6F-6-5470</_dlc_DocId>
    <_dlc_DocIdUrl xmlns="ae4e42cd-c673-4541-a17d-d353a4125f5e">
      <Url>https://dbdc.backan.gov.vn/_layouts/15/DocIdRedir.aspx?ID=DDYPFUVZ5X6F-6-5470</Url>
      <Description>DDYPFUVZ5X6F-6-5470</Description>
    </_dlc_DocIdUrl>
  </documentManagement>
</p:properties>
</file>

<file path=customXml/itemProps1.xml><?xml version="1.0" encoding="utf-8"?>
<ds:datastoreItem xmlns:ds="http://schemas.openxmlformats.org/officeDocument/2006/customXml" ds:itemID="{BE1559B5-A0F2-4614-A9FD-2A61E782E3C5}"/>
</file>

<file path=customXml/itemProps2.xml><?xml version="1.0" encoding="utf-8"?>
<ds:datastoreItem xmlns:ds="http://schemas.openxmlformats.org/officeDocument/2006/customXml" ds:itemID="{DD72A226-2484-43DB-BAEB-99BC092EE836}"/>
</file>

<file path=customXml/itemProps3.xml><?xml version="1.0" encoding="utf-8"?>
<ds:datastoreItem xmlns:ds="http://schemas.openxmlformats.org/officeDocument/2006/customXml" ds:itemID="{BC712CEA-47FB-4CED-BCF9-D22ED14CED91}"/>
</file>

<file path=customXml/itemProps4.xml><?xml version="1.0" encoding="utf-8"?>
<ds:datastoreItem xmlns:ds="http://schemas.openxmlformats.org/officeDocument/2006/customXml" ds:itemID="{1647846E-1653-4AAC-AC13-5000A49638A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B01</vt:lpstr>
      <vt:lpstr>B02</vt:lpstr>
      <vt:lpstr>B07</vt:lpstr>
      <vt:lpstr>B08</vt:lpstr>
      <vt:lpstr>Sheet1</vt:lpstr>
      <vt:lpstr>'B01'!Print_Area</vt:lpstr>
      <vt:lpstr>'B02'!Print_Area</vt:lpstr>
      <vt:lpstr>'B07'!Print_Area</vt:lpstr>
      <vt:lpstr>'B08'!Print_Area</vt:lpstr>
      <vt:lpstr>Sheet1!Print_Area</vt:lpstr>
    </vt:vector>
  </TitlesOfParts>
  <Company>Thue Viet Nam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Tong Cuc Thue</dc:creator>
  <cp:lastModifiedBy>LANHM</cp:lastModifiedBy>
  <cp:lastPrinted>2023-06-29T07:49:18Z</cp:lastPrinted>
  <dcterms:created xsi:type="dcterms:W3CDTF">2016-06-16T08:00:16Z</dcterms:created>
  <dcterms:modified xsi:type="dcterms:W3CDTF">2023-07-04T11:52:57Z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0x010100A8040F126D0B4B4DB83E10593CC9657E</vt:lpwstr>
  </property>
  <property fmtid="{D5CDD505-2E9C-101B-9397-08002B2CF9AE}" pid="3" name="_dlc_DocIdItemGuid">
    <vt:lpwstr>a96eb957-1ca1-4d0b-acd1-72d64cd67a1e</vt:lpwstr>
  </property>
</Properties>
</file>