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activeTab="0"/>
  </bookViews>
  <sheets>
    <sheet name="Sheet1" sheetId="1" r:id="rId1"/>
    <sheet name="Sheet2" sheetId="2" r:id="rId2"/>
    <sheet name="Sheet3" sheetId="3" r:id="rId3"/>
  </sheets>
  <definedNames>
    <definedName name="_xlnm.Print_Titles" localSheetId="0">'Sheet1'!$4:$6</definedName>
  </definedNames>
  <calcPr fullCalcOnLoad="1"/>
</workbook>
</file>

<file path=xl/sharedStrings.xml><?xml version="1.0" encoding="utf-8"?>
<sst xmlns="http://schemas.openxmlformats.org/spreadsheetml/2006/main" count="143" uniqueCount="122">
  <si>
    <t>STT</t>
  </si>
  <si>
    <t>Tên công trình/dự án</t>
  </si>
  <si>
    <t>Huyện</t>
  </si>
  <si>
    <t>Xã</t>
  </si>
  <si>
    <t>Tiểu khu</t>
  </si>
  <si>
    <t>Khoảnh</t>
  </si>
  <si>
    <t>Tổng</t>
  </si>
  <si>
    <t>RĐD</t>
  </si>
  <si>
    <t>RPH</t>
  </si>
  <si>
    <t>RSX</t>
  </si>
  <si>
    <t>Địa điểm</t>
  </si>
  <si>
    <t>Vị Trí</t>
  </si>
  <si>
    <t>RỪNG TRỒNG</t>
  </si>
  <si>
    <t>RỪNG TỰ NHIÊN</t>
  </si>
  <si>
    <t>DIỆN TRÍCH/LOẠI RỪNG (HA)</t>
  </si>
  <si>
    <t>Dự án đường vào hồ Nặm Cắt, thành phố Bắc Kạn, tỉnh Bắc Kạn</t>
  </si>
  <si>
    <t>Thành phố Bắc Kạn</t>
  </si>
  <si>
    <t>Dương Quang</t>
  </si>
  <si>
    <t>336A</t>
  </si>
  <si>
    <t>34,46,48,57,59,62,71</t>
  </si>
  <si>
    <t>28,29,31,41,44,49,56,57,59,60,61,63,65,68,73,75,76,77,87,98,113,009,124,128,130,132,133,134,135,140,141,142,144,146,</t>
  </si>
  <si>
    <t>48,50,57,59,60,62,63,66,68,69,73,78,89,107,113, 114,115,117,119,121,123,124,129,</t>
  </si>
  <si>
    <t>Phường Huyền Tụng thành phố Bắc Kạn</t>
  </si>
  <si>
    <t>92,102,109,113,114,116,125,128,131,133,136,139,145,149,151</t>
  </si>
  <si>
    <t xml:space="preserve">Nghị quyết số 71/NQ-HĐND ngày 06/8/2021 của Hội đồng nhân dân tỉnh Bắc Kạn về việc Thông qua danh mục bổ sung công trình, dự án cần thu hồi đất; chuyển mục đích đất trồng lúa, đất rừng phòng hộ, đất rừng đặc dụng để thực hiện trong năm 2021; Nghị quyết số 12/NQ-HĐND ngày 27/4/2022 của Hội đồng nhân dân tỉnh Bắc Kạn về việc Thông qua danh mục bổ sung công trình, dự án cần thu hồi đất chuyển mục đích đất trồng lúa, đất rừng phòng hộ, đất rừng đặc dụng để thực hiện trong năm 2023 </t>
  </si>
  <si>
    <t>Dự án xây dựng sân vận động tỉnh và các hạng mục phụ trợ</t>
  </si>
  <si>
    <t>5,9,10,12,13,15,17,18,19,26,27,29,34,38,40,42,45,55,56,59,64,68,75,80,81,83,236</t>
  </si>
  <si>
    <t>Nghị quyết số 71/NQ-HĐND ngày 06/8/2021 của Hội đồng nhân dân tỉnh Bắc Kạn; Nghị quyết số 29/NQ-HĐND ngày 26/4/2023 của Hội đồng nhân dân tỉnh Bắc Kạn về việc Thông qua danh mục bổ sung công trình dự án cần thu hồi đất chuyển mục đích đất trồng lúa, đất rừng phòng hộ rừng đặc dụng để thực hiện trong năm 2023;</t>
  </si>
  <si>
    <t>Tuyến đường QL3 - Nà Chào</t>
  </si>
  <si>
    <t>Hiệp Lực</t>
  </si>
  <si>
    <t>Dự án xây dựng Khu vực quân sự S1</t>
  </si>
  <si>
    <t>Thượng Quan</t>
  </si>
  <si>
    <t>92; 111</t>
  </si>
  <si>
    <t>Dự án xây dựng trường Mần non Nà Khoang</t>
  </si>
  <si>
    <t>545; 555</t>
  </si>
  <si>
    <t>Dự án Nhà Văn Hóa xã Thượng Ân</t>
  </si>
  <si>
    <t>Thượng Ân</t>
  </si>
  <si>
    <t>Thị trấn Nà Phặc</t>
  </si>
  <si>
    <t>Xây dựng hạ tầng kỹ thuật cơ bản các cụm công nghiệp trên địa bàn tỉnh Bắc Kạn (Cụm công nghiệp Vằng Mười)</t>
  </si>
  <si>
    <t>Huyện Na Rì</t>
  </si>
  <si>
    <t>Xã Trần Phú</t>
  </si>
  <si>
    <t>8,19,21,26,27</t>
  </si>
  <si>
    <t>Quyết định số 2659/QĐ-UBND ngày 30 tháng 12 năm 2022 của UBND tỉnh Bắc Kạn</t>
  </si>
  <si>
    <t>Xây dựng hạ tầng kỹ thuật cơ bản các cụm công nghiệp trên địa bàn tỉnh Bắc Kạn (Cụm công nghiệp Nam Bằng Lũng)</t>
  </si>
  <si>
    <t>Huyện Chợ Đồn</t>
  </si>
  <si>
    <t>Thị Trấn Bằng Lũng</t>
  </si>
  <si>
    <t>19,29,,32, 38,43,45,52,56</t>
  </si>
  <si>
    <t>Quyết định số 52/QĐ-UBND ngày 13 tháng 01 năm 2023 của UBND tỉnh Bắc Kạn</t>
  </si>
  <si>
    <t>Dự án bố trí ổn định tập trung dân cư vùng đặc biệt khó khăn thôn Đông Đăm, xã Hà Hiệu, huyện Ba Bể, tỉnh Bắc Kạn thuộc Chương trình MTQG phát triển kinh tế - xã hội vùng đồng bào dân tộc thiểu số và miền núi giai đoạn 2021 – 2025.</t>
  </si>
  <si>
    <t>Huyện Ba Bể</t>
  </si>
  <si>
    <t>Xã Hà Hiệu</t>
  </si>
  <si>
    <t>13,14,15,18,19,20,21,23</t>
  </si>
  <si>
    <t>Quyết định số 2656/QĐ-UBND ngày 30 tháng 12 năm 2023 của UBND tỉnh Bắc Kạn</t>
  </si>
  <si>
    <t>Dự án bố trí ổn định dân cư tại chỗ các thôn thuộc xã Bình Trung, huyện Chợ Đồn</t>
  </si>
  <si>
    <t>Xã Bình Trung</t>
  </si>
  <si>
    <t>3,6,8,12,13,14,18,19,38</t>
  </si>
  <si>
    <t>Đã được UBND huyện Chợ Đồn trình Sở TN&amp;MT đề nghị bổ sung KH SD đất năm 2023 tại Tờ trình số 1399/TTr-UBND ngày 14/6/2023</t>
  </si>
  <si>
    <t>1,3,5,7,8,11,12,13,21</t>
  </si>
  <si>
    <t>1,2,3,5,7,12,18,22,27,28,36,42,44,55,63</t>
  </si>
  <si>
    <t>43,45,46,48</t>
  </si>
  <si>
    <t>3,6,7,12,16,17,19</t>
  </si>
  <si>
    <t>1,2,3,4,6,7,14,17,23,24</t>
  </si>
  <si>
    <t>Công trình: Trường tiểu học Thuần Mang, huyện Ngân Sơn thuộc Dự án đầu tư xây dựng, cải tạo, nâng cấp các trường các trường học trên địa bàn tỉnh Bắc Kạn</t>
  </si>
  <si>
    <t>Xã Thuần Mang, huyện Ngân Sơn, tỉnh Bắc Kạn</t>
  </si>
  <si>
    <t>14,16,17</t>
  </si>
  <si>
    <t>Huyện Ngân Sơn</t>
  </si>
  <si>
    <t>Nghị quyết số 53/NQ-HĐND ngày 14/7/2021 của Hội đồng tỉnh Bắc Kạn về Chủ trương đầu tư dự án đầu tư xây dựng, cải tạo, nâng cấp các trường học trên địa bàn tỉnh</t>
  </si>
  <si>
    <t>Công trình: Sửa chữa nền mặt đường và xử lý các điểm mất an toàn giao thông QL.3 đoạn Km 129+428,7-Km 131+171,9; Km131+900-Km133+881,2;Km135+723,2-Km140+500, tỉnh Bắc Kạn</t>
  </si>
  <si>
    <t>Huyện chợ Mới</t>
  </si>
  <si>
    <t>Nông Hạ</t>
  </si>
  <si>
    <t xml:space="preserve">Nghị Quyết số 29/NQ-HĐND ngày 26/04/2023 của Hội đồng nhân dân Tỉnh Bắc Kạn </t>
  </si>
  <si>
    <t>Cao Kỳ</t>
  </si>
  <si>
    <t>40,56,58</t>
  </si>
  <si>
    <t>Hòa Mục</t>
  </si>
  <si>
    <t>61,62,63,70,81</t>
  </si>
  <si>
    <t>Công trình: Sửa chữa nền, mặt đường và xử lý các điểm mất ATGT trên tuyến QL.3 đoạn Km165+250-Km166+300; Km169+100-Km172+400, tỉnh Bắc Kạn</t>
  </si>
  <si>
    <t>Huyện Bạch Thông</t>
  </si>
  <si>
    <t>Tân Tú</t>
  </si>
  <si>
    <t>33,53,5561,63,64,65,66</t>
  </si>
  <si>
    <t>124, 126, 134, 168, 177, 184, 198, 201, 214, 219, 222</t>
  </si>
  <si>
    <t>Khu dân cư
Central Hill Bắc Kạn</t>
  </si>
  <si>
    <t>TP Bắc Kạn</t>
  </si>
  <si>
    <t>Phường
Đức Xuân</t>
  </si>
  <si>
    <t>Quyết định số 2789/QĐ-UBND ngày 08/11/2021 của UBND tỉnh Bắc Kạn và Quyết định số 2741/QĐ-UBND ngày 31/12/2021 của UBND tỉnh Bắc Kạn.</t>
  </si>
  <si>
    <t>Trường Mầm non Nhạn Môn, huyện Pác Nặm</t>
  </si>
  <si>
    <t>Pác Nặm</t>
  </si>
  <si>
    <t>Nhạn Môn</t>
  </si>
  <si>
    <t>Quyết định số 2654/QĐ-UBND ngày 30/12/2022 của UBND tỉnh Bắc Kạn Về việc phê duyệt Kế hoạch sử dụng đất năm 2023 huyện Pác Nặm</t>
  </si>
  <si>
    <t xml:space="preserve">Đường Cốc Lải - Ta Đào, xã Cao Tân, huyện Pác Nặm. </t>
  </si>
  <si>
    <t>Cao Tân</t>
  </si>
  <si>
    <t>Đường từ nhà họp thôn - Kéo Kạch, thôn Nà Lẩy, xã Bộc Bố</t>
  </si>
  <si>
    <t>Bộc Bố</t>
  </si>
  <si>
    <t>85, 58a, 43, 45, 34, 47, 46a, 48, 38ô, 58b, 37, 35, 62b, 214p, 54b</t>
  </si>
  <si>
    <t>Đường Khu tái định cư Hồng Mú (Đoạn 2)</t>
  </si>
  <si>
    <t>Giáo Hiệu</t>
  </si>
  <si>
    <t>10, 11, 12, 13</t>
  </si>
  <si>
    <t>19, 23, 25, 26, 28, 29</t>
  </si>
  <si>
    <t>10, 12, 16a, 16b</t>
  </si>
  <si>
    <t>2, 4, 6, 8, 9, 10</t>
  </si>
  <si>
    <t>18, 22, 25</t>
  </si>
  <si>
    <t>Tổng:</t>
  </si>
  <si>
    <t>Quyết định số 2655/QĐ-UBND tỉnh Bắc Kạn, ngày 30/12/2022</t>
  </si>
  <si>
    <t>Quyết định số 2655/QĐ-UBND tỉnh Bắc Kạn, ngày 30/12/2023</t>
  </si>
  <si>
    <t>Quyết định số 2655/QĐ-UBND tỉnh Bắc Kạn, ngày 30/12/2024</t>
  </si>
  <si>
    <t>Quyết định số 2655/QĐ-UBND tỉnh Bắc Kạn, ngày 30/12/2025</t>
  </si>
  <si>
    <t>Công trình: Nghĩa trang nhân dân thị trấn Chợ Rã, huyện Ba Bể</t>
  </si>
  <si>
    <t>Thị trấn Chợ Rã</t>
  </si>
  <si>
    <t>Nghị quyết số 71/NQ-HĐND ngày 06/8/2021 của HĐND tỉnh Bắc Kạn thông qua danh mục bổ sung công trình cần thu hồi đất; chuyển mục đích sử dụng đất trồng lúa, đất rừng phòng hộ, đất rừng đặc dụng để thực hiện trong năm 2021 và điều chỉnh tên công trình dự án đã đượ HĐND tỉnh thông qua tại NQ số 58/NQ-HĐND ngày 10/12/2020.</t>
  </si>
  <si>
    <t>63a</t>
  </si>
  <si>
    <t>Dự án Hạ tầng kỹ thuật trung tâm thị trấn Chợ Rã, huyện Ba Bể (Vị trí lấy đất đắp)</t>
  </si>
  <si>
    <t>Xã Thượng Giáo</t>
  </si>
  <si>
    <t xml:space="preserve">43, 44, 45, 46, 47, 49, 50,  53, 56, 58, 59, 60, 68, 69, 70, 73, 78, 79, 80, 83, 84, 87, 89, 90, 91,    </t>
  </si>
  <si>
    <t>Nghị quyết số 12/NQ-HĐND ngày 27/4/2022 thông qua danh mục bổ sung công trình, dự án cần thu hồi đất; chuyển mục đích sử dụng đất trồng lúa, đất rừng phòng hộ, đất rừng đặc dụng để thực hiện trong năm 2022 và điều chỉnh loại đất, diện tích đất công trình, dự án đã được HĐND tỉnh thông qua tại các Nghị quyết: Số 71/NQ-HĐND ngày 06/8/2021, số 85/NQ-HĐND ngày 15/9/2021.</t>
  </si>
  <si>
    <r>
      <rPr>
        <b/>
        <sz val="14"/>
        <color indexed="8"/>
        <rFont val="Times New Roman"/>
        <family val="1"/>
      </rPr>
      <t>GHI CHÚ</t>
    </r>
    <r>
      <rPr>
        <b/>
        <sz val="12"/>
        <color indexed="8"/>
        <rFont val="Times New Roman"/>
        <family val="1"/>
      </rPr>
      <t xml:space="preserve">
</t>
    </r>
    <r>
      <rPr>
        <sz val="12"/>
        <color indexed="8"/>
        <rFont val="Times New Roman"/>
        <family val="1"/>
      </rPr>
      <t xml:space="preserve"> (Phù hợp với quy hoạch, kế hoạch sử dụng đất tại văn bản số, ngày, tháng)</t>
    </r>
  </si>
  <si>
    <t xml:space="preserve">BIỂU PHỤ LỤC:  ĐƯA RA NGOÀI QUY HOẠCH 3 LOẠI RỪNG  ĐỐI VỚI CÁC CÔNG TRÌNH, DỰ ÁN CHUYỂN MỤC ĐÍCH SỬ DỤNG RỪNG   </t>
  </si>
  <si>
    <t>Lô</t>
  </si>
  <si>
    <t>6A,2B</t>
  </si>
  <si>
    <t>10,14,17,23C, 26, 28,31,33</t>
  </si>
  <si>
    <t>56,57,59,60,6263,65</t>
  </si>
  <si>
    <t>2,3,4,6,7, 8p,9,10,12,13,14,16b,18</t>
  </si>
  <si>
    <t>3,4,5a,6,7,8,10,11,13,17,19,20,23,29</t>
  </si>
  <si>
    <t>(Kèm theo Nghị quyết số:           /NQ-HĐND ngày      tháng 7 năm 2023 của HĐND tỉnh Bắc Kạn)</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</si>
</sst>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_-* #,##0.0\ _₫_-;\-* #,##0.0\ _₫_-;_-* &quot;-&quot;??\ _₫_-;_-@_-"/>
    <numFmt numFmtId="175" formatCode="_-* #,##0\ _₫_-;\-* #,##0\ _₫_-;_-* &quot;-&quot;??\ _₫_-;_-@_-"/>
    <numFmt numFmtId="176" formatCode="&quot;Yes&quot;;&quot;Yes&quot;;&quot;No&quot;"/>
    <numFmt numFmtId="177" formatCode="&quot;True&quot;;&quot;True&quot;;&quot;False&quot;"/>
    <numFmt numFmtId="178" formatCode="&quot;On&quot;;&quot;On&quot;;&quot;Off&quot;"/>
    <numFmt numFmtId="179" formatCode="[$€-2]\ #,##0.00_);[Red]\([$€-2]\ #,##0.00\)"/>
    <numFmt numFmtId="180" formatCode="_-* #,##0.000\ _₫_-;\-* #,##0.000\ _₫_-;_-* &quot;-&quot;??\ _₫_-;_-@_-"/>
  </numFmts>
  <fonts count="50">
    <font>
      <sz val="11"/>
      <color theme="1"/>
      <name val="Calibri"/>
      <family val="2"/>
    </font>
    <font>
      <sz val="11"/>
      <color indexed="8"/>
      <name val="Calibri"/>
      <family val="2"/>
    </font>
    <font>
      <sz val="14"/>
      <color indexed="8"/>
      <name val="Times New Roman"/>
      <family val="1"/>
    </font>
    <font>
      <b/>
      <sz val="14"/>
      <color indexed="8"/>
      <name val="Times New Roman"/>
      <family val="1"/>
    </font>
    <font>
      <i/>
      <sz val="12"/>
      <color indexed="8"/>
      <name val="Times New Roman"/>
      <family val="1"/>
    </font>
    <font>
      <b/>
      <sz val="12"/>
      <color indexed="8"/>
      <name val="Times New Roman"/>
      <family val="1"/>
    </font>
    <font>
      <sz val="12"/>
      <color indexed="8"/>
      <name val="Times New Roman"/>
      <family val="1"/>
    </font>
    <font>
      <sz val="8"/>
      <name val="Calibri"/>
      <family val="2"/>
    </font>
    <font>
      <sz val="14"/>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alibri"/>
      <family val="2"/>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Times New Roman"/>
      <family val="1"/>
    </font>
    <font>
      <sz val="14"/>
      <color rgb="FF000000"/>
      <name val="Times New Roman"/>
      <family val="1"/>
    </font>
    <font>
      <sz val="14"/>
      <color theme="1"/>
      <name val="Calibri"/>
      <family val="2"/>
    </font>
    <font>
      <sz val="12"/>
      <color rgb="FF000000"/>
      <name val="Times New Roman"/>
      <family val="1"/>
    </font>
    <font>
      <sz val="11"/>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32" borderId="7" applyNumberFormat="0" applyFont="0" applyAlignment="0" applyProtection="0"/>
    <xf numFmtId="0" fontId="40" fillId="27" borderId="8" applyNumberFormat="0" applyAlignment="0" applyProtection="0"/>
    <xf numFmtId="9" fontId="1"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3">
    <xf numFmtId="0" fontId="0" fillId="0" borderId="0" xfId="0" applyFont="1" applyAlignment="1">
      <alignment/>
    </xf>
    <xf numFmtId="0" fontId="2" fillId="0" borderId="0" xfId="0" applyFont="1" applyAlignment="1">
      <alignment/>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2" fillId="0" borderId="10" xfId="0" applyFont="1" applyBorder="1" applyAlignment="1">
      <alignment horizontal="left" vertical="center" wrapText="1"/>
    </xf>
    <xf numFmtId="0" fontId="44" fillId="0" borderId="10" xfId="0" applyFont="1" applyBorder="1" applyAlignment="1">
      <alignment horizontal="left"/>
    </xf>
    <xf numFmtId="0" fontId="44" fillId="0" borderId="10" xfId="0" applyFont="1" applyBorder="1" applyAlignment="1">
      <alignment horizontal="left" vertical="center" wrapText="1"/>
    </xf>
    <xf numFmtId="0" fontId="44" fillId="0" borderId="10" xfId="0" applyFont="1" applyBorder="1" applyAlignment="1">
      <alignment horizontal="left" vertical="center"/>
    </xf>
    <xf numFmtId="0" fontId="45" fillId="0" borderId="10" xfId="0" applyFont="1" applyBorder="1" applyAlignment="1">
      <alignment horizontal="left" vertical="center" wrapText="1"/>
    </xf>
    <xf numFmtId="0" fontId="2" fillId="0" borderId="0" xfId="0" applyFont="1" applyAlignment="1">
      <alignment wrapText="1"/>
    </xf>
    <xf numFmtId="0" fontId="2" fillId="0" borderId="10" xfId="0" applyFont="1" applyBorder="1" applyAlignment="1">
      <alignment horizontal="left" wrapText="1"/>
    </xf>
    <xf numFmtId="171" fontId="2" fillId="0" borderId="10" xfId="42" applyFont="1" applyBorder="1" applyAlignment="1">
      <alignment horizontal="left" vertical="center" wrapText="1"/>
    </xf>
    <xf numFmtId="0" fontId="44" fillId="0" borderId="10" xfId="0" applyFont="1" applyBorder="1" applyAlignment="1">
      <alignment horizontal="left" wrapText="1"/>
    </xf>
    <xf numFmtId="0" fontId="2" fillId="0" borderId="0" xfId="0" applyFont="1" applyFill="1" applyAlignment="1">
      <alignment/>
    </xf>
    <xf numFmtId="171" fontId="2" fillId="0" borderId="10" xfId="42" applyFont="1" applyBorder="1" applyAlignment="1">
      <alignment horizontal="left" wrapText="1"/>
    </xf>
    <xf numFmtId="171" fontId="44" fillId="0" borderId="10" xfId="42" applyFont="1" applyBorder="1" applyAlignment="1">
      <alignment horizontal="left" wrapText="1"/>
    </xf>
    <xf numFmtId="171" fontId="44" fillId="0" borderId="10" xfId="42" applyFont="1" applyBorder="1" applyAlignment="1">
      <alignment horizontal="left" vertical="center" wrapText="1"/>
    </xf>
    <xf numFmtId="171" fontId="45" fillId="0" borderId="10" xfId="42" applyFont="1" applyBorder="1" applyAlignment="1">
      <alignment horizontal="left" vertical="center" wrapText="1"/>
    </xf>
    <xf numFmtId="171" fontId="46" fillId="0" borderId="10" xfId="42" applyFont="1" applyBorder="1" applyAlignment="1">
      <alignment horizontal="left" wrapText="1"/>
    </xf>
    <xf numFmtId="171" fontId="44" fillId="0" borderId="10" xfId="42" applyFont="1" applyBorder="1" applyAlignment="1">
      <alignment vertical="center"/>
    </xf>
    <xf numFmtId="171" fontId="2" fillId="0" borderId="0" xfId="0" applyNumberFormat="1" applyFont="1" applyAlignment="1">
      <alignment/>
    </xf>
    <xf numFmtId="0" fontId="44" fillId="0" borderId="10" xfId="0" applyFont="1" applyBorder="1" applyAlignment="1">
      <alignment vertical="center"/>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7" fillId="0" borderId="10" xfId="0" applyFont="1" applyBorder="1" applyAlignment="1">
      <alignment vertical="center" wrapText="1"/>
    </xf>
    <xf numFmtId="0" fontId="47"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4" fillId="0" borderId="10" xfId="0" applyFont="1" applyBorder="1" applyAlignment="1">
      <alignment vertical="center" wrapText="1"/>
    </xf>
    <xf numFmtId="0" fontId="44" fillId="0" borderId="10" xfId="0" applyFont="1" applyBorder="1" applyAlignment="1">
      <alignment horizontal="center"/>
    </xf>
    <xf numFmtId="0" fontId="3" fillId="0" borderId="0" xfId="0" applyFont="1" applyAlignment="1">
      <alignment/>
    </xf>
    <xf numFmtId="0" fontId="48" fillId="33" borderId="10" xfId="0" applyFont="1" applyFill="1" applyBorder="1" applyAlignment="1">
      <alignment horizontal="center" vertical="center" wrapText="1"/>
    </xf>
    <xf numFmtId="171" fontId="3" fillId="0" borderId="10" xfId="0" applyNumberFormat="1" applyFont="1" applyBorder="1" applyAlignment="1">
      <alignment vertical="center"/>
    </xf>
    <xf numFmtId="0" fontId="3" fillId="0" borderId="10" xfId="0" applyFont="1" applyBorder="1" applyAlignment="1">
      <alignment vertical="center"/>
    </xf>
    <xf numFmtId="0" fontId="3" fillId="0" borderId="0" xfId="0" applyFont="1" applyAlignment="1">
      <alignment vertical="center"/>
    </xf>
    <xf numFmtId="0" fontId="8" fillId="0" borderId="10" xfId="0" applyFont="1" applyBorder="1" applyAlignment="1">
      <alignment horizontal="center" vertical="center"/>
    </xf>
    <xf numFmtId="0" fontId="8" fillId="0" borderId="10" xfId="0" applyFont="1" applyBorder="1" applyAlignment="1">
      <alignment horizontal="center" vertical="center" wrapText="1"/>
    </xf>
    <xf numFmtId="171" fontId="8" fillId="0" borderId="10" xfId="42" applyFont="1" applyBorder="1" applyAlignment="1">
      <alignment vertical="center"/>
    </xf>
    <xf numFmtId="0" fontId="9" fillId="0" borderId="10" xfId="0" applyFont="1" applyBorder="1" applyAlignment="1">
      <alignment horizontal="justify" vertical="center" wrapText="1"/>
    </xf>
    <xf numFmtId="0" fontId="8" fillId="0" borderId="0" xfId="0" applyFont="1" applyAlignment="1">
      <alignment/>
    </xf>
    <xf numFmtId="171" fontId="8" fillId="0" borderId="10" xfId="42" applyFont="1" applyBorder="1" applyAlignment="1">
      <alignment horizontal="center" vertical="center"/>
    </xf>
    <xf numFmtId="0" fontId="49" fillId="0" borderId="10" xfId="0" applyFont="1" applyBorder="1" applyAlignment="1">
      <alignment horizontal="center" vertical="center" wrapText="1"/>
    </xf>
    <xf numFmtId="0" fontId="49" fillId="33" borderId="10" xfId="0" applyFont="1" applyFill="1" applyBorder="1" applyAlignment="1">
      <alignment horizontal="center" vertical="center"/>
    </xf>
    <xf numFmtId="0" fontId="44"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171" fontId="2" fillId="0" borderId="10" xfId="42" applyFont="1" applyBorder="1" applyAlignment="1">
      <alignment vertical="center"/>
    </xf>
    <xf numFmtId="171" fontId="2" fillId="0" borderId="10" xfId="42" applyFont="1" applyBorder="1" applyAlignment="1">
      <alignment/>
    </xf>
    <xf numFmtId="0" fontId="6" fillId="0" borderId="10" xfId="0" applyFont="1" applyBorder="1" applyAlignment="1">
      <alignment vertical="center" wrapText="1"/>
    </xf>
    <xf numFmtId="171" fontId="44" fillId="0" borderId="10" xfId="42" applyFont="1" applyBorder="1" applyAlignment="1">
      <alignment horizontal="center" vertical="center"/>
    </xf>
    <xf numFmtId="0" fontId="4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44" fillId="0" borderId="10" xfId="0" applyFont="1" applyBorder="1" applyAlignment="1">
      <alignment horizontal="center" vertical="center"/>
    </xf>
    <xf numFmtId="0" fontId="44" fillId="0" borderId="10" xfId="0" applyFont="1" applyBorder="1" applyAlignment="1">
      <alignment horizontal="center" vertical="center" wrapText="1"/>
    </xf>
    <xf numFmtId="0" fontId="44" fillId="0" borderId="11" xfId="0" applyFont="1" applyBorder="1" applyAlignment="1">
      <alignment horizontal="center" vertical="center"/>
    </xf>
    <xf numFmtId="0" fontId="44" fillId="0" borderId="12" xfId="0" applyFont="1" applyBorder="1" applyAlignment="1">
      <alignment horizontal="center" vertical="center"/>
    </xf>
    <xf numFmtId="0" fontId="44" fillId="0" borderId="13" xfId="0" applyFont="1" applyBorder="1" applyAlignment="1">
      <alignment horizontal="center" vertical="center"/>
    </xf>
    <xf numFmtId="171" fontId="44" fillId="0" borderId="10" xfId="42" applyFont="1" applyFill="1" applyBorder="1" applyAlignment="1">
      <alignment horizontal="left" vertical="center" wrapText="1"/>
    </xf>
    <xf numFmtId="0" fontId="44" fillId="0" borderId="10" xfId="0" applyFont="1" applyFill="1" applyBorder="1" applyAlignment="1">
      <alignment horizontal="left" vertical="center" wrapText="1"/>
    </xf>
    <xf numFmtId="0" fontId="2" fillId="0" borderId="10" xfId="0" applyFont="1" applyBorder="1" applyAlignment="1">
      <alignment horizontal="left" vertical="center" wrapText="1"/>
    </xf>
    <xf numFmtId="171" fontId="2" fillId="0" borderId="10" xfId="42" applyFont="1" applyBorder="1" applyAlignment="1">
      <alignment horizontal="left" wrapText="1"/>
    </xf>
    <xf numFmtId="0" fontId="44" fillId="0" borderId="10" xfId="0" applyFont="1" applyFill="1" applyBorder="1" applyAlignment="1">
      <alignment horizontal="left" vertical="center"/>
    </xf>
    <xf numFmtId="171" fontId="2" fillId="0" borderId="10" xfId="42" applyFont="1" applyBorder="1" applyAlignment="1">
      <alignment horizontal="left" vertical="center" wrapText="1"/>
    </xf>
    <xf numFmtId="0" fontId="5" fillId="0" borderId="10" xfId="0" applyFont="1"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9" fillId="33" borderId="10" xfId="0" applyFont="1" applyFill="1" applyBorder="1" applyAlignment="1">
      <alignment horizontal="center" vertical="center" wrapText="1"/>
    </xf>
    <xf numFmtId="2" fontId="49" fillId="0" borderId="10" xfId="0" applyNumberFormat="1" applyFont="1" applyBorder="1" applyAlignment="1">
      <alignment horizontal="center" vertical="center" wrapText="1"/>
    </xf>
    <xf numFmtId="2" fontId="48" fillId="0" borderId="10" xfId="0" applyNumberFormat="1" applyFont="1" applyBorder="1" applyAlignment="1">
      <alignment horizontal="center" vertical="center" wrapText="1"/>
    </xf>
    <xf numFmtId="0" fontId="49" fillId="33" borderId="10"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65"/>
  <sheetViews>
    <sheetView tabSelected="1" view="pageBreakPreview" zoomScale="60" zoomScaleNormal="60" zoomScalePageLayoutView="0" workbookViewId="0" topLeftCell="A35">
      <selection activeCell="G59" sqref="G59"/>
    </sheetView>
  </sheetViews>
  <sheetFormatPr defaultColWidth="9.140625" defaultRowHeight="15"/>
  <cols>
    <col min="1" max="1" width="5.8515625" style="1" customWidth="1"/>
    <col min="2" max="2" width="32.421875" style="9" customWidth="1"/>
    <col min="3" max="3" width="24.57421875" style="1" customWidth="1"/>
    <col min="4" max="4" width="17.140625" style="1" customWidth="1"/>
    <col min="5" max="5" width="10.57421875" style="1" customWidth="1"/>
    <col min="6" max="6" width="10.421875" style="1" customWidth="1"/>
    <col min="7" max="7" width="31.140625" style="1" customWidth="1"/>
    <col min="8" max="8" width="12.28125" style="1" customWidth="1"/>
    <col min="9" max="9" width="9.57421875" style="1" bestFit="1" customWidth="1"/>
    <col min="10" max="10" width="10.57421875" style="1" bestFit="1" customWidth="1"/>
    <col min="11" max="11" width="14.57421875" style="1" customWidth="1"/>
    <col min="12" max="12" width="10.57421875" style="1" bestFit="1" customWidth="1"/>
    <col min="13" max="14" width="9.421875" style="1" bestFit="1" customWidth="1"/>
    <col min="15" max="15" width="10.57421875" style="1" bestFit="1" customWidth="1"/>
    <col min="16" max="16" width="46.7109375" style="1" customWidth="1"/>
    <col min="17" max="16384" width="9.140625" style="1" customWidth="1"/>
  </cols>
  <sheetData>
    <row r="1" spans="1:16" ht="18.75">
      <c r="A1" s="64" t="s">
        <v>114</v>
      </c>
      <c r="B1" s="64"/>
      <c r="C1" s="64"/>
      <c r="D1" s="64"/>
      <c r="E1" s="64"/>
      <c r="F1" s="64"/>
      <c r="G1" s="64"/>
      <c r="H1" s="64"/>
      <c r="I1" s="64"/>
      <c r="J1" s="64"/>
      <c r="K1" s="64"/>
      <c r="L1" s="64"/>
      <c r="M1" s="64"/>
      <c r="N1" s="64"/>
      <c r="O1" s="64"/>
      <c r="P1" s="64"/>
    </row>
    <row r="2" spans="1:16" ht="18.75">
      <c r="A2" s="65" t="s">
        <v>121</v>
      </c>
      <c r="B2" s="65"/>
      <c r="C2" s="65"/>
      <c r="D2" s="65"/>
      <c r="E2" s="65"/>
      <c r="F2" s="65"/>
      <c r="G2" s="65"/>
      <c r="H2" s="65"/>
      <c r="I2" s="65"/>
      <c r="J2" s="65"/>
      <c r="K2" s="65"/>
      <c r="L2" s="65"/>
      <c r="M2" s="65"/>
      <c r="N2" s="65"/>
      <c r="O2" s="65"/>
      <c r="P2" s="65"/>
    </row>
    <row r="4" spans="1:16" ht="18.75">
      <c r="A4" s="66" t="s">
        <v>0</v>
      </c>
      <c r="B4" s="67" t="s">
        <v>1</v>
      </c>
      <c r="C4" s="66" t="s">
        <v>10</v>
      </c>
      <c r="D4" s="66"/>
      <c r="E4" s="66" t="s">
        <v>11</v>
      </c>
      <c r="F4" s="66"/>
      <c r="G4" s="66"/>
      <c r="H4" s="66" t="s">
        <v>14</v>
      </c>
      <c r="I4" s="66"/>
      <c r="J4" s="66"/>
      <c r="K4" s="66"/>
      <c r="L4" s="66"/>
      <c r="M4" s="66"/>
      <c r="N4" s="66"/>
      <c r="O4" s="66"/>
      <c r="P4" s="63" t="s">
        <v>113</v>
      </c>
    </row>
    <row r="5" spans="1:16" ht="18.75">
      <c r="A5" s="66"/>
      <c r="B5" s="67"/>
      <c r="C5" s="66"/>
      <c r="D5" s="66"/>
      <c r="E5" s="66"/>
      <c r="F5" s="66"/>
      <c r="G5" s="66"/>
      <c r="H5" s="66" t="s">
        <v>12</v>
      </c>
      <c r="I5" s="66"/>
      <c r="J5" s="66"/>
      <c r="K5" s="66"/>
      <c r="L5" s="66" t="s">
        <v>13</v>
      </c>
      <c r="M5" s="66"/>
      <c r="N5" s="66"/>
      <c r="O5" s="66"/>
      <c r="P5" s="63"/>
    </row>
    <row r="6" spans="1:16" ht="60" customHeight="1">
      <c r="A6" s="66"/>
      <c r="B6" s="67"/>
      <c r="C6" s="3" t="s">
        <v>2</v>
      </c>
      <c r="D6" s="3" t="s">
        <v>3</v>
      </c>
      <c r="E6" s="2" t="s">
        <v>4</v>
      </c>
      <c r="F6" s="3" t="s">
        <v>5</v>
      </c>
      <c r="G6" s="2" t="s">
        <v>115</v>
      </c>
      <c r="H6" s="3" t="s">
        <v>6</v>
      </c>
      <c r="I6" s="3" t="s">
        <v>7</v>
      </c>
      <c r="J6" s="3" t="s">
        <v>8</v>
      </c>
      <c r="K6" s="3" t="s">
        <v>9</v>
      </c>
      <c r="L6" s="3" t="s">
        <v>6</v>
      </c>
      <c r="M6" s="3" t="s">
        <v>7</v>
      </c>
      <c r="N6" s="3" t="s">
        <v>8</v>
      </c>
      <c r="O6" s="3" t="s">
        <v>9</v>
      </c>
      <c r="P6" s="63"/>
    </row>
    <row r="7" spans="1:16" ht="48" customHeight="1">
      <c r="A7" s="59">
        <v>1</v>
      </c>
      <c r="B7" s="59" t="s">
        <v>15</v>
      </c>
      <c r="C7" s="59" t="s">
        <v>16</v>
      </c>
      <c r="D7" s="59" t="s">
        <v>17</v>
      </c>
      <c r="E7" s="4">
        <v>336</v>
      </c>
      <c r="F7" s="4">
        <v>4</v>
      </c>
      <c r="G7" s="4" t="s">
        <v>19</v>
      </c>
      <c r="H7" s="62">
        <f>I7+J7+K7</f>
        <v>14.15</v>
      </c>
      <c r="I7" s="62"/>
      <c r="J7" s="62">
        <v>0.55</v>
      </c>
      <c r="K7" s="62">
        <v>13.6</v>
      </c>
      <c r="L7" s="60"/>
      <c r="M7" s="60"/>
      <c r="N7" s="60"/>
      <c r="O7" s="60"/>
      <c r="P7" s="59" t="s">
        <v>24</v>
      </c>
    </row>
    <row r="8" spans="1:16" ht="97.5" customHeight="1">
      <c r="A8" s="59"/>
      <c r="B8" s="59"/>
      <c r="C8" s="59"/>
      <c r="D8" s="59"/>
      <c r="E8" s="4" t="s">
        <v>18</v>
      </c>
      <c r="F8" s="4">
        <v>5</v>
      </c>
      <c r="G8" s="4" t="s">
        <v>20</v>
      </c>
      <c r="H8" s="62"/>
      <c r="I8" s="62"/>
      <c r="J8" s="62"/>
      <c r="K8" s="62"/>
      <c r="L8" s="60"/>
      <c r="M8" s="60"/>
      <c r="N8" s="60"/>
      <c r="O8" s="60"/>
      <c r="P8" s="59"/>
    </row>
    <row r="9" spans="1:16" ht="100.5" customHeight="1">
      <c r="A9" s="59"/>
      <c r="B9" s="59"/>
      <c r="C9" s="59"/>
      <c r="D9" s="59"/>
      <c r="E9" s="4" t="s">
        <v>18</v>
      </c>
      <c r="F9" s="4">
        <v>6</v>
      </c>
      <c r="G9" s="4" t="s">
        <v>21</v>
      </c>
      <c r="H9" s="62"/>
      <c r="I9" s="62"/>
      <c r="J9" s="62"/>
      <c r="K9" s="62"/>
      <c r="L9" s="60"/>
      <c r="M9" s="60"/>
      <c r="N9" s="60"/>
      <c r="O9" s="60"/>
      <c r="P9" s="59"/>
    </row>
    <row r="10" spans="1:16" ht="47.25" customHeight="1">
      <c r="A10" s="59"/>
      <c r="B10" s="59"/>
      <c r="C10" s="59"/>
      <c r="D10" s="59" t="s">
        <v>22</v>
      </c>
      <c r="E10" s="4">
        <v>335</v>
      </c>
      <c r="F10" s="4">
        <v>8</v>
      </c>
      <c r="G10" s="4">
        <v>82.98</v>
      </c>
      <c r="H10" s="62"/>
      <c r="I10" s="62"/>
      <c r="J10" s="62"/>
      <c r="K10" s="62"/>
      <c r="L10" s="60"/>
      <c r="M10" s="60"/>
      <c r="N10" s="60"/>
      <c r="O10" s="60"/>
      <c r="P10" s="59"/>
    </row>
    <row r="11" spans="1:16" ht="51" customHeight="1">
      <c r="A11" s="59"/>
      <c r="B11" s="59"/>
      <c r="C11" s="59"/>
      <c r="D11" s="59"/>
      <c r="E11" s="4">
        <v>335</v>
      </c>
      <c r="F11" s="4">
        <v>9</v>
      </c>
      <c r="G11" s="4" t="s">
        <v>23</v>
      </c>
      <c r="H11" s="62"/>
      <c r="I11" s="62"/>
      <c r="J11" s="62"/>
      <c r="K11" s="62"/>
      <c r="L11" s="60"/>
      <c r="M11" s="60"/>
      <c r="N11" s="60"/>
      <c r="O11" s="60"/>
      <c r="P11" s="59"/>
    </row>
    <row r="12" spans="1:16" ht="168.75">
      <c r="A12" s="4">
        <v>2</v>
      </c>
      <c r="B12" s="4" t="s">
        <v>25</v>
      </c>
      <c r="C12" s="4" t="s">
        <v>16</v>
      </c>
      <c r="D12" s="4" t="s">
        <v>22</v>
      </c>
      <c r="E12" s="4">
        <v>335</v>
      </c>
      <c r="F12" s="4">
        <v>9</v>
      </c>
      <c r="G12" s="4" t="s">
        <v>26</v>
      </c>
      <c r="H12" s="11">
        <f>I12+J12+K12</f>
        <v>11.5</v>
      </c>
      <c r="I12" s="11"/>
      <c r="J12" s="11"/>
      <c r="K12" s="11">
        <v>11.5</v>
      </c>
      <c r="L12" s="14"/>
      <c r="M12" s="14"/>
      <c r="N12" s="14"/>
      <c r="O12" s="14"/>
      <c r="P12" s="4" t="s">
        <v>27</v>
      </c>
    </row>
    <row r="13" spans="1:16" ht="37.5">
      <c r="A13" s="5">
        <v>3</v>
      </c>
      <c r="B13" s="12" t="s">
        <v>28</v>
      </c>
      <c r="C13" s="10" t="s">
        <v>65</v>
      </c>
      <c r="D13" s="12" t="s">
        <v>29</v>
      </c>
      <c r="E13" s="12">
        <v>156</v>
      </c>
      <c r="F13" s="12">
        <v>6</v>
      </c>
      <c r="G13" s="12">
        <v>5</v>
      </c>
      <c r="H13" s="11">
        <f aca="true" t="shared" si="0" ref="H13:H19">I13+J13+K13</f>
        <v>0.036</v>
      </c>
      <c r="I13" s="15"/>
      <c r="J13" s="15"/>
      <c r="K13" s="15">
        <v>0.036</v>
      </c>
      <c r="L13" s="15"/>
      <c r="M13" s="15"/>
      <c r="N13" s="15"/>
      <c r="O13" s="15"/>
      <c r="P13" s="12" t="s">
        <v>101</v>
      </c>
    </row>
    <row r="14" spans="1:16" ht="37.5">
      <c r="A14" s="5">
        <v>4</v>
      </c>
      <c r="B14" s="4" t="s">
        <v>30</v>
      </c>
      <c r="C14" s="10" t="s">
        <v>65</v>
      </c>
      <c r="D14" s="12" t="s">
        <v>31</v>
      </c>
      <c r="E14" s="12">
        <v>133</v>
      </c>
      <c r="F14" s="12">
        <v>4</v>
      </c>
      <c r="G14" s="12" t="s">
        <v>32</v>
      </c>
      <c r="H14" s="11">
        <f t="shared" si="0"/>
        <v>3</v>
      </c>
      <c r="I14" s="15"/>
      <c r="J14" s="15"/>
      <c r="K14" s="15">
        <v>3</v>
      </c>
      <c r="L14" s="15"/>
      <c r="M14" s="15"/>
      <c r="N14" s="15"/>
      <c r="O14" s="15"/>
      <c r="P14" s="12" t="s">
        <v>102</v>
      </c>
    </row>
    <row r="15" spans="1:16" ht="37.5">
      <c r="A15" s="5">
        <v>5</v>
      </c>
      <c r="B15" s="4" t="s">
        <v>33</v>
      </c>
      <c r="C15" s="10" t="s">
        <v>65</v>
      </c>
      <c r="D15" s="12" t="s">
        <v>37</v>
      </c>
      <c r="E15" s="12">
        <v>150</v>
      </c>
      <c r="F15" s="12">
        <v>7</v>
      </c>
      <c r="G15" s="12" t="s">
        <v>34</v>
      </c>
      <c r="H15" s="11">
        <f t="shared" si="0"/>
        <v>0.5</v>
      </c>
      <c r="I15" s="15"/>
      <c r="J15" s="15"/>
      <c r="K15" s="15">
        <v>0.5</v>
      </c>
      <c r="L15" s="15"/>
      <c r="M15" s="15"/>
      <c r="N15" s="15"/>
      <c r="O15" s="15"/>
      <c r="P15" s="12" t="s">
        <v>103</v>
      </c>
    </row>
    <row r="16" spans="1:16" ht="37.5">
      <c r="A16" s="5">
        <v>6</v>
      </c>
      <c r="B16" s="4" t="s">
        <v>35</v>
      </c>
      <c r="C16" s="10" t="s">
        <v>65</v>
      </c>
      <c r="D16" s="12" t="s">
        <v>36</v>
      </c>
      <c r="E16" s="12">
        <v>114</v>
      </c>
      <c r="F16" s="12">
        <v>2</v>
      </c>
      <c r="G16" s="12">
        <v>615</v>
      </c>
      <c r="H16" s="11">
        <f t="shared" si="0"/>
        <v>0.23</v>
      </c>
      <c r="I16" s="15"/>
      <c r="J16" s="15"/>
      <c r="K16" s="15">
        <v>0.23</v>
      </c>
      <c r="L16" s="15"/>
      <c r="M16" s="15"/>
      <c r="N16" s="15"/>
      <c r="O16" s="15"/>
      <c r="P16" s="12" t="s">
        <v>104</v>
      </c>
    </row>
    <row r="17" spans="1:16" ht="93.75">
      <c r="A17" s="7">
        <v>7</v>
      </c>
      <c r="B17" s="6" t="s">
        <v>38</v>
      </c>
      <c r="C17" s="6" t="s">
        <v>39</v>
      </c>
      <c r="D17" s="6" t="s">
        <v>40</v>
      </c>
      <c r="E17" s="6">
        <v>221</v>
      </c>
      <c r="F17" s="6">
        <v>1</v>
      </c>
      <c r="G17" s="6" t="s">
        <v>41</v>
      </c>
      <c r="H17" s="11">
        <f>I17+J17+K17</f>
        <v>3.31</v>
      </c>
      <c r="I17" s="16"/>
      <c r="J17" s="16"/>
      <c r="K17" s="16">
        <v>3.31</v>
      </c>
      <c r="L17" s="16"/>
      <c r="M17" s="16"/>
      <c r="N17" s="16"/>
      <c r="O17" s="16"/>
      <c r="P17" s="6" t="s">
        <v>42</v>
      </c>
    </row>
    <row r="18" spans="1:16" ht="93.75">
      <c r="A18" s="7">
        <v>8</v>
      </c>
      <c r="B18" s="6" t="s">
        <v>43</v>
      </c>
      <c r="C18" s="6" t="s">
        <v>44</v>
      </c>
      <c r="D18" s="6" t="s">
        <v>45</v>
      </c>
      <c r="E18" s="6">
        <v>297</v>
      </c>
      <c r="F18" s="6">
        <v>1</v>
      </c>
      <c r="G18" s="6" t="s">
        <v>46</v>
      </c>
      <c r="H18" s="11">
        <f t="shared" si="0"/>
        <v>5.56</v>
      </c>
      <c r="I18" s="16"/>
      <c r="J18" s="16"/>
      <c r="K18" s="16">
        <v>5.56</v>
      </c>
      <c r="L18" s="16"/>
      <c r="M18" s="16"/>
      <c r="N18" s="16"/>
      <c r="O18" s="16"/>
      <c r="P18" s="6" t="s">
        <v>47</v>
      </c>
    </row>
    <row r="19" spans="1:16" ht="187.5">
      <c r="A19" s="7">
        <v>9</v>
      </c>
      <c r="B19" s="6" t="s">
        <v>48</v>
      </c>
      <c r="C19" s="6" t="s">
        <v>49</v>
      </c>
      <c r="D19" s="6" t="s">
        <v>50</v>
      </c>
      <c r="E19" s="6">
        <v>58</v>
      </c>
      <c r="F19" s="6">
        <v>3</v>
      </c>
      <c r="G19" s="6" t="s">
        <v>51</v>
      </c>
      <c r="H19" s="11">
        <f t="shared" si="0"/>
        <v>2.4</v>
      </c>
      <c r="I19" s="16"/>
      <c r="J19" s="16"/>
      <c r="K19" s="16">
        <v>2.4</v>
      </c>
      <c r="L19" s="16"/>
      <c r="M19" s="16"/>
      <c r="N19" s="16"/>
      <c r="O19" s="16"/>
      <c r="P19" s="6" t="s">
        <v>52</v>
      </c>
    </row>
    <row r="20" spans="1:16" s="13" customFormat="1" ht="18.75">
      <c r="A20" s="61">
        <v>10</v>
      </c>
      <c r="B20" s="58" t="s">
        <v>53</v>
      </c>
      <c r="C20" s="58" t="s">
        <v>44</v>
      </c>
      <c r="D20" s="58" t="s">
        <v>54</v>
      </c>
      <c r="E20" s="42">
        <v>332</v>
      </c>
      <c r="F20" s="42">
        <v>1</v>
      </c>
      <c r="G20" s="42" t="s">
        <v>55</v>
      </c>
      <c r="H20" s="57">
        <f>+I20+J20+K20</f>
        <v>6.17</v>
      </c>
      <c r="I20" s="57"/>
      <c r="J20" s="57"/>
      <c r="K20" s="57">
        <v>6.17</v>
      </c>
      <c r="L20" s="57"/>
      <c r="M20" s="57"/>
      <c r="N20" s="57"/>
      <c r="O20" s="57"/>
      <c r="P20" s="58" t="s">
        <v>56</v>
      </c>
    </row>
    <row r="21" spans="1:16" s="13" customFormat="1" ht="18.75">
      <c r="A21" s="61"/>
      <c r="B21" s="58"/>
      <c r="C21" s="58"/>
      <c r="D21" s="58"/>
      <c r="E21" s="42">
        <v>332</v>
      </c>
      <c r="F21" s="42">
        <v>3</v>
      </c>
      <c r="G21" s="42" t="s">
        <v>57</v>
      </c>
      <c r="H21" s="57"/>
      <c r="I21" s="57"/>
      <c r="J21" s="57"/>
      <c r="K21" s="57"/>
      <c r="L21" s="57"/>
      <c r="M21" s="57"/>
      <c r="N21" s="57"/>
      <c r="O21" s="57"/>
      <c r="P21" s="58"/>
    </row>
    <row r="22" spans="1:16" s="13" customFormat="1" ht="18.75">
      <c r="A22" s="61"/>
      <c r="B22" s="58"/>
      <c r="C22" s="58"/>
      <c r="D22" s="58"/>
      <c r="E22" s="42">
        <v>332</v>
      </c>
      <c r="F22" s="42">
        <v>4</v>
      </c>
      <c r="G22" s="42">
        <v>10.29</v>
      </c>
      <c r="H22" s="57"/>
      <c r="I22" s="57"/>
      <c r="J22" s="57"/>
      <c r="K22" s="57"/>
      <c r="L22" s="57"/>
      <c r="M22" s="57"/>
      <c r="N22" s="57"/>
      <c r="O22" s="57"/>
      <c r="P22" s="58"/>
    </row>
    <row r="23" spans="1:16" s="13" customFormat="1" ht="37.5">
      <c r="A23" s="61"/>
      <c r="B23" s="58"/>
      <c r="C23" s="58"/>
      <c r="D23" s="58"/>
      <c r="E23" s="42">
        <v>332</v>
      </c>
      <c r="F23" s="42">
        <v>11</v>
      </c>
      <c r="G23" s="42" t="s">
        <v>58</v>
      </c>
      <c r="H23" s="57"/>
      <c r="I23" s="57"/>
      <c r="J23" s="57"/>
      <c r="K23" s="57"/>
      <c r="L23" s="57"/>
      <c r="M23" s="57"/>
      <c r="N23" s="57"/>
      <c r="O23" s="57"/>
      <c r="P23" s="58"/>
    </row>
    <row r="24" spans="1:16" s="13" customFormat="1" ht="18.75">
      <c r="A24" s="61"/>
      <c r="B24" s="58"/>
      <c r="C24" s="58"/>
      <c r="D24" s="58"/>
      <c r="E24" s="42">
        <v>332</v>
      </c>
      <c r="F24" s="42">
        <v>12</v>
      </c>
      <c r="G24" s="42" t="s">
        <v>59</v>
      </c>
      <c r="H24" s="57"/>
      <c r="I24" s="57"/>
      <c r="J24" s="57"/>
      <c r="K24" s="57"/>
      <c r="L24" s="57"/>
      <c r="M24" s="57"/>
      <c r="N24" s="57"/>
      <c r="O24" s="57"/>
      <c r="P24" s="58"/>
    </row>
    <row r="25" spans="1:16" s="13" customFormat="1" ht="18.75">
      <c r="A25" s="61"/>
      <c r="B25" s="58"/>
      <c r="C25" s="58"/>
      <c r="D25" s="58"/>
      <c r="E25" s="42">
        <v>332</v>
      </c>
      <c r="F25" s="42">
        <v>13</v>
      </c>
      <c r="G25" s="42">
        <v>19.3</v>
      </c>
      <c r="H25" s="57"/>
      <c r="I25" s="57"/>
      <c r="J25" s="57"/>
      <c r="K25" s="57"/>
      <c r="L25" s="57"/>
      <c r="M25" s="57"/>
      <c r="N25" s="57"/>
      <c r="O25" s="57"/>
      <c r="P25" s="58"/>
    </row>
    <row r="26" spans="1:16" s="13" customFormat="1" ht="18.75">
      <c r="A26" s="61"/>
      <c r="B26" s="58"/>
      <c r="C26" s="58"/>
      <c r="D26" s="58"/>
      <c r="E26" s="42">
        <v>332</v>
      </c>
      <c r="F26" s="42">
        <v>14</v>
      </c>
      <c r="G26" s="42" t="s">
        <v>60</v>
      </c>
      <c r="H26" s="57"/>
      <c r="I26" s="57"/>
      <c r="J26" s="57"/>
      <c r="K26" s="57"/>
      <c r="L26" s="57"/>
      <c r="M26" s="57"/>
      <c r="N26" s="57"/>
      <c r="O26" s="57"/>
      <c r="P26" s="58"/>
    </row>
    <row r="27" spans="1:16" s="13" customFormat="1" ht="18.75">
      <c r="A27" s="61"/>
      <c r="B27" s="58"/>
      <c r="C27" s="58"/>
      <c r="D27" s="58"/>
      <c r="E27" s="42">
        <v>333</v>
      </c>
      <c r="F27" s="42">
        <v>9</v>
      </c>
      <c r="G27" s="42" t="s">
        <v>61</v>
      </c>
      <c r="H27" s="57"/>
      <c r="I27" s="57"/>
      <c r="J27" s="57"/>
      <c r="K27" s="57"/>
      <c r="L27" s="57"/>
      <c r="M27" s="57"/>
      <c r="N27" s="57"/>
      <c r="O27" s="57"/>
      <c r="P27" s="58"/>
    </row>
    <row r="28" spans="1:16" s="13" customFormat="1" ht="18.75">
      <c r="A28" s="61"/>
      <c r="B28" s="58"/>
      <c r="C28" s="58"/>
      <c r="D28" s="58"/>
      <c r="E28" s="42">
        <v>333</v>
      </c>
      <c r="F28" s="42">
        <v>11</v>
      </c>
      <c r="G28" s="42">
        <v>1.4</v>
      </c>
      <c r="H28" s="57"/>
      <c r="I28" s="57"/>
      <c r="J28" s="57"/>
      <c r="K28" s="57"/>
      <c r="L28" s="57"/>
      <c r="M28" s="57"/>
      <c r="N28" s="57"/>
      <c r="O28" s="57"/>
      <c r="P28" s="58"/>
    </row>
    <row r="29" spans="1:16" ht="131.25">
      <c r="A29" s="8">
        <v>11</v>
      </c>
      <c r="B29" s="8" t="s">
        <v>62</v>
      </c>
      <c r="C29" s="8" t="s">
        <v>65</v>
      </c>
      <c r="D29" s="8" t="s">
        <v>63</v>
      </c>
      <c r="E29" s="8">
        <v>151</v>
      </c>
      <c r="F29" s="8">
        <v>7</v>
      </c>
      <c r="G29" s="8" t="s">
        <v>64</v>
      </c>
      <c r="H29" s="15">
        <f>+I29+J29+K29</f>
        <v>0.41</v>
      </c>
      <c r="I29" s="17"/>
      <c r="J29" s="16"/>
      <c r="K29" s="16">
        <v>0.41</v>
      </c>
      <c r="L29" s="16"/>
      <c r="M29" s="17"/>
      <c r="N29" s="16"/>
      <c r="O29" s="18"/>
      <c r="P29" s="42" t="s">
        <v>66</v>
      </c>
    </row>
    <row r="30" spans="1:16" ht="18.75" customHeight="1">
      <c r="A30" s="50">
        <v>12</v>
      </c>
      <c r="B30" s="68" t="s">
        <v>67</v>
      </c>
      <c r="C30" s="50" t="s">
        <v>68</v>
      </c>
      <c r="D30" s="43" t="s">
        <v>69</v>
      </c>
      <c r="E30" s="44">
        <v>419</v>
      </c>
      <c r="F30" s="44">
        <v>4</v>
      </c>
      <c r="G30" s="44">
        <v>22.54</v>
      </c>
      <c r="H30" s="45">
        <f>+K30+J30</f>
        <v>0.28</v>
      </c>
      <c r="I30" s="45"/>
      <c r="J30" s="45"/>
      <c r="K30" s="45">
        <f>0.18+0.1</f>
        <v>0.28</v>
      </c>
      <c r="L30" s="46"/>
      <c r="M30" s="46"/>
      <c r="N30" s="46"/>
      <c r="O30" s="46"/>
      <c r="P30" s="50" t="s">
        <v>70</v>
      </c>
    </row>
    <row r="31" spans="1:16" ht="18.75">
      <c r="A31" s="50"/>
      <c r="B31" s="68"/>
      <c r="C31" s="50"/>
      <c r="D31" s="50" t="s">
        <v>71</v>
      </c>
      <c r="E31" s="44">
        <v>413</v>
      </c>
      <c r="F31" s="44">
        <v>3</v>
      </c>
      <c r="G31" s="44" t="s">
        <v>72</v>
      </c>
      <c r="H31" s="45">
        <f>+K31+J31</f>
        <v>0.37</v>
      </c>
      <c r="I31" s="45"/>
      <c r="J31" s="45"/>
      <c r="K31" s="45">
        <f>0.02+0.15+0.2</f>
        <v>0.37</v>
      </c>
      <c r="L31" s="46"/>
      <c r="M31" s="46"/>
      <c r="N31" s="46"/>
      <c r="O31" s="46"/>
      <c r="P31" s="50"/>
    </row>
    <row r="32" spans="1:16" ht="18.75">
      <c r="A32" s="50"/>
      <c r="B32" s="68"/>
      <c r="C32" s="50"/>
      <c r="D32" s="50"/>
      <c r="E32" s="44">
        <v>413</v>
      </c>
      <c r="F32" s="44">
        <v>7</v>
      </c>
      <c r="G32" s="44">
        <v>20.63</v>
      </c>
      <c r="H32" s="45">
        <f>+K32+J32</f>
        <v>0.08</v>
      </c>
      <c r="I32" s="45"/>
      <c r="J32" s="45"/>
      <c r="K32" s="45">
        <f>0.05+0.03</f>
        <v>0.08</v>
      </c>
      <c r="L32" s="46"/>
      <c r="M32" s="46"/>
      <c r="N32" s="46"/>
      <c r="O32" s="46"/>
      <c r="P32" s="50"/>
    </row>
    <row r="33" spans="1:16" ht="18.75">
      <c r="A33" s="50"/>
      <c r="B33" s="68"/>
      <c r="C33" s="50"/>
      <c r="D33" s="50"/>
      <c r="E33" s="44">
        <v>413</v>
      </c>
      <c r="F33" s="44">
        <v>8</v>
      </c>
      <c r="G33" s="44">
        <v>26</v>
      </c>
      <c r="H33" s="45">
        <f>+K33+J33</f>
        <v>0.1</v>
      </c>
      <c r="I33" s="45"/>
      <c r="J33" s="45"/>
      <c r="K33" s="45">
        <v>0.1</v>
      </c>
      <c r="L33" s="46"/>
      <c r="M33" s="46"/>
      <c r="N33" s="46"/>
      <c r="O33" s="46"/>
      <c r="P33" s="50"/>
    </row>
    <row r="34" spans="1:16" ht="18.75">
      <c r="A34" s="50"/>
      <c r="B34" s="68"/>
      <c r="C34" s="50"/>
      <c r="D34" s="68" t="s">
        <v>73</v>
      </c>
      <c r="E34" s="44">
        <v>407</v>
      </c>
      <c r="F34" s="44">
        <v>9</v>
      </c>
      <c r="G34" s="44" t="s">
        <v>74</v>
      </c>
      <c r="H34" s="45">
        <f>+K34+J34</f>
        <v>0.16</v>
      </c>
      <c r="I34" s="45"/>
      <c r="J34" s="45"/>
      <c r="K34" s="45">
        <v>0.16</v>
      </c>
      <c r="L34" s="46"/>
      <c r="M34" s="46"/>
      <c r="N34" s="46"/>
      <c r="O34" s="46"/>
      <c r="P34" s="50"/>
    </row>
    <row r="35" spans="1:16" ht="18.75">
      <c r="A35" s="50"/>
      <c r="B35" s="68"/>
      <c r="C35" s="50"/>
      <c r="D35" s="68"/>
      <c r="E35" s="44">
        <v>407</v>
      </c>
      <c r="F35" s="44">
        <v>9</v>
      </c>
      <c r="G35" s="44">
        <v>56.73</v>
      </c>
      <c r="H35" s="45">
        <f>+I35+J35+K35</f>
        <v>0.05</v>
      </c>
      <c r="I35" s="45"/>
      <c r="J35" s="45">
        <v>0.05</v>
      </c>
      <c r="K35" s="45"/>
      <c r="L35" s="46"/>
      <c r="M35" s="46"/>
      <c r="N35" s="46"/>
      <c r="O35" s="46"/>
      <c r="P35" s="50"/>
    </row>
    <row r="36" spans="1:16" ht="18.75">
      <c r="A36" s="50"/>
      <c r="B36" s="68"/>
      <c r="C36" s="50"/>
      <c r="D36" s="68"/>
      <c r="E36" s="44">
        <v>407</v>
      </c>
      <c r="F36" s="44">
        <v>14</v>
      </c>
      <c r="G36" s="44">
        <v>78</v>
      </c>
      <c r="H36" s="45">
        <f>K36+I36+J36</f>
        <v>0.04</v>
      </c>
      <c r="I36" s="45"/>
      <c r="J36" s="45"/>
      <c r="K36" s="45">
        <v>0.04</v>
      </c>
      <c r="L36" s="46"/>
      <c r="M36" s="46"/>
      <c r="N36" s="46"/>
      <c r="O36" s="46"/>
      <c r="P36" s="50"/>
    </row>
    <row r="37" spans="1:16" ht="54" customHeight="1">
      <c r="A37" s="50">
        <v>13</v>
      </c>
      <c r="B37" s="68" t="s">
        <v>75</v>
      </c>
      <c r="C37" s="50" t="s">
        <v>76</v>
      </c>
      <c r="D37" s="68" t="s">
        <v>77</v>
      </c>
      <c r="E37" s="44">
        <v>360</v>
      </c>
      <c r="F37" s="44">
        <v>9</v>
      </c>
      <c r="G37" s="47" t="s">
        <v>78</v>
      </c>
      <c r="H37" s="45">
        <f>K37+I37+J37</f>
        <v>0.1</v>
      </c>
      <c r="I37" s="45"/>
      <c r="J37" s="45"/>
      <c r="K37" s="45">
        <v>0.1</v>
      </c>
      <c r="L37" s="46"/>
      <c r="M37" s="46"/>
      <c r="N37" s="46"/>
      <c r="O37" s="46"/>
      <c r="P37" s="50" t="str">
        <f>P29</f>
        <v>Nghị quyết số 53/NQ-HĐND ngày 14/7/2021 của Hội đồng tỉnh Bắc Kạn về Chủ trương đầu tư dự án đầu tư xây dựng, cải tạo, nâng cấp các trường học trên địa bàn tỉnh</v>
      </c>
    </row>
    <row r="38" spans="1:16" ht="54" customHeight="1">
      <c r="A38" s="50"/>
      <c r="B38" s="68"/>
      <c r="C38" s="50"/>
      <c r="D38" s="68"/>
      <c r="E38" s="44">
        <v>360</v>
      </c>
      <c r="F38" s="44">
        <v>10</v>
      </c>
      <c r="G38" s="47" t="s">
        <v>79</v>
      </c>
      <c r="H38" s="45">
        <f>K38+I38+J38</f>
        <v>0.18</v>
      </c>
      <c r="I38" s="45"/>
      <c r="J38" s="45"/>
      <c r="K38" s="45">
        <v>0.18</v>
      </c>
      <c r="L38" s="46"/>
      <c r="M38" s="46"/>
      <c r="N38" s="46"/>
      <c r="O38" s="46"/>
      <c r="P38" s="50"/>
    </row>
    <row r="39" spans="1:16" s="38" customFormat="1" ht="75">
      <c r="A39" s="34">
        <v>14</v>
      </c>
      <c r="B39" s="35" t="s">
        <v>80</v>
      </c>
      <c r="C39" s="34" t="s">
        <v>81</v>
      </c>
      <c r="D39" s="35" t="s">
        <v>82</v>
      </c>
      <c r="E39" s="34">
        <v>339</v>
      </c>
      <c r="F39" s="34">
        <v>1</v>
      </c>
      <c r="G39" s="35" t="s">
        <v>111</v>
      </c>
      <c r="H39" s="36">
        <f>K39+I39+J39</f>
        <v>6.52</v>
      </c>
      <c r="I39" s="36"/>
      <c r="J39" s="36"/>
      <c r="K39" s="39">
        <v>6.52</v>
      </c>
      <c r="L39" s="36"/>
      <c r="M39" s="36"/>
      <c r="N39" s="36"/>
      <c r="O39" s="36"/>
      <c r="P39" s="37" t="s">
        <v>83</v>
      </c>
    </row>
    <row r="40" spans="1:16" ht="45">
      <c r="A40" s="21">
        <v>15</v>
      </c>
      <c r="B40" s="24" t="s">
        <v>84</v>
      </c>
      <c r="C40" s="22" t="s">
        <v>85</v>
      </c>
      <c r="D40" s="22" t="s">
        <v>86</v>
      </c>
      <c r="E40" s="25">
        <v>14</v>
      </c>
      <c r="F40" s="25">
        <v>1</v>
      </c>
      <c r="G40" s="25" t="s">
        <v>116</v>
      </c>
      <c r="H40" s="45">
        <f>K40+I40+J40</f>
        <v>0.42</v>
      </c>
      <c r="I40" s="19"/>
      <c r="J40" s="19"/>
      <c r="K40" s="19">
        <v>0.42</v>
      </c>
      <c r="L40" s="19"/>
      <c r="M40" s="19"/>
      <c r="N40" s="19"/>
      <c r="O40" s="19"/>
      <c r="P40" s="26" t="s">
        <v>87</v>
      </c>
    </row>
    <row r="41" spans="1:16" ht="37.5" customHeight="1">
      <c r="A41" s="52">
        <v>16</v>
      </c>
      <c r="B41" s="51" t="s">
        <v>88</v>
      </c>
      <c r="C41" s="52" t="s">
        <v>85</v>
      </c>
      <c r="D41" s="52" t="s">
        <v>89</v>
      </c>
      <c r="E41" s="54">
        <v>40</v>
      </c>
      <c r="F41" s="22">
        <v>4</v>
      </c>
      <c r="G41" s="44" t="s">
        <v>117</v>
      </c>
      <c r="H41" s="48">
        <f>I41+J41+K41</f>
        <v>2.69</v>
      </c>
      <c r="I41" s="48"/>
      <c r="J41" s="48"/>
      <c r="K41" s="48">
        <v>2.69</v>
      </c>
      <c r="L41" s="48"/>
      <c r="M41" s="48"/>
      <c r="N41" s="48"/>
      <c r="O41" s="48"/>
      <c r="P41" s="49" t="s">
        <v>87</v>
      </c>
    </row>
    <row r="42" spans="1:16" ht="18.75">
      <c r="A42" s="52"/>
      <c r="B42" s="51"/>
      <c r="C42" s="52"/>
      <c r="D42" s="52"/>
      <c r="E42" s="55"/>
      <c r="F42" s="22">
        <v>5</v>
      </c>
      <c r="G42" s="44" t="s">
        <v>118</v>
      </c>
      <c r="H42" s="48"/>
      <c r="I42" s="48"/>
      <c r="J42" s="48"/>
      <c r="K42" s="48"/>
      <c r="L42" s="48"/>
      <c r="M42" s="48"/>
      <c r="N42" s="48"/>
      <c r="O42" s="48"/>
      <c r="P42" s="49"/>
    </row>
    <row r="43" spans="1:16" ht="31.5">
      <c r="A43" s="52"/>
      <c r="B43" s="51"/>
      <c r="C43" s="52"/>
      <c r="D43" s="52"/>
      <c r="E43" s="55"/>
      <c r="F43" s="22">
        <v>6</v>
      </c>
      <c r="G43" s="44" t="s">
        <v>119</v>
      </c>
      <c r="H43" s="48"/>
      <c r="I43" s="48"/>
      <c r="J43" s="48"/>
      <c r="K43" s="48"/>
      <c r="L43" s="48"/>
      <c r="M43" s="48"/>
      <c r="N43" s="48"/>
      <c r="O43" s="48"/>
      <c r="P43" s="49"/>
    </row>
    <row r="44" spans="1:16" ht="31.5">
      <c r="A44" s="52"/>
      <c r="B44" s="51"/>
      <c r="C44" s="52"/>
      <c r="D44" s="52"/>
      <c r="E44" s="56"/>
      <c r="F44" s="22">
        <v>7</v>
      </c>
      <c r="G44" s="44" t="s">
        <v>120</v>
      </c>
      <c r="H44" s="48"/>
      <c r="I44" s="48"/>
      <c r="J44" s="48"/>
      <c r="K44" s="48"/>
      <c r="L44" s="48"/>
      <c r="M44" s="48"/>
      <c r="N44" s="48"/>
      <c r="O44" s="48"/>
      <c r="P44" s="49"/>
    </row>
    <row r="45" spans="1:16" ht="56.25">
      <c r="A45" s="21">
        <v>17</v>
      </c>
      <c r="B45" s="27" t="s">
        <v>90</v>
      </c>
      <c r="C45" s="22" t="s">
        <v>85</v>
      </c>
      <c r="D45" s="22" t="s">
        <v>91</v>
      </c>
      <c r="E45" s="22">
        <v>21</v>
      </c>
      <c r="F45" s="22">
        <v>1</v>
      </c>
      <c r="G45" s="23" t="s">
        <v>92</v>
      </c>
      <c r="H45" s="19">
        <v>1.24</v>
      </c>
      <c r="I45" s="19"/>
      <c r="J45" s="19"/>
      <c r="K45" s="19">
        <v>1.24</v>
      </c>
      <c r="L45" s="19"/>
      <c r="M45" s="19"/>
      <c r="N45" s="19"/>
      <c r="O45" s="19"/>
      <c r="P45" s="26" t="s">
        <v>87</v>
      </c>
    </row>
    <row r="46" spans="1:16" ht="18.75" customHeight="1">
      <c r="A46" s="52">
        <v>18</v>
      </c>
      <c r="B46" s="53" t="s">
        <v>93</v>
      </c>
      <c r="C46" s="52" t="s">
        <v>85</v>
      </c>
      <c r="D46" s="52" t="s">
        <v>94</v>
      </c>
      <c r="E46" s="52">
        <v>15</v>
      </c>
      <c r="F46" s="22">
        <v>1</v>
      </c>
      <c r="G46" s="22" t="s">
        <v>95</v>
      </c>
      <c r="H46" s="48">
        <v>2.37</v>
      </c>
      <c r="I46" s="48"/>
      <c r="J46" s="48"/>
      <c r="K46" s="48">
        <v>2.37</v>
      </c>
      <c r="L46" s="48"/>
      <c r="M46" s="48"/>
      <c r="N46" s="48"/>
      <c r="O46" s="48"/>
      <c r="P46" s="49" t="s">
        <v>87</v>
      </c>
    </row>
    <row r="47" spans="1:16" ht="18.75">
      <c r="A47" s="52"/>
      <c r="B47" s="53"/>
      <c r="C47" s="52"/>
      <c r="D47" s="52"/>
      <c r="E47" s="52"/>
      <c r="F47" s="22">
        <v>2</v>
      </c>
      <c r="G47" s="28" t="s">
        <v>96</v>
      </c>
      <c r="H47" s="48"/>
      <c r="I47" s="48"/>
      <c r="J47" s="48"/>
      <c r="K47" s="48"/>
      <c r="L47" s="48"/>
      <c r="M47" s="48"/>
      <c r="N47" s="48"/>
      <c r="O47" s="48"/>
      <c r="P47" s="49"/>
    </row>
    <row r="48" spans="1:16" ht="18.75">
      <c r="A48" s="52"/>
      <c r="B48" s="53"/>
      <c r="C48" s="52"/>
      <c r="D48" s="52"/>
      <c r="E48" s="52"/>
      <c r="F48" s="22">
        <v>3</v>
      </c>
      <c r="G48" s="28" t="s">
        <v>97</v>
      </c>
      <c r="H48" s="48"/>
      <c r="I48" s="48"/>
      <c r="J48" s="48"/>
      <c r="K48" s="48"/>
      <c r="L48" s="48"/>
      <c r="M48" s="48"/>
      <c r="N48" s="48"/>
      <c r="O48" s="48"/>
      <c r="P48" s="49"/>
    </row>
    <row r="49" spans="1:16" ht="18.75">
      <c r="A49" s="52"/>
      <c r="B49" s="53"/>
      <c r="C49" s="52"/>
      <c r="D49" s="52"/>
      <c r="E49" s="52"/>
      <c r="F49" s="22">
        <v>4</v>
      </c>
      <c r="G49" s="28" t="s">
        <v>98</v>
      </c>
      <c r="H49" s="48"/>
      <c r="I49" s="48"/>
      <c r="J49" s="48"/>
      <c r="K49" s="48"/>
      <c r="L49" s="48"/>
      <c r="M49" s="48"/>
      <c r="N49" s="48"/>
      <c r="O49" s="48"/>
      <c r="P49" s="49"/>
    </row>
    <row r="50" spans="1:16" ht="18.75">
      <c r="A50" s="52"/>
      <c r="B50" s="53"/>
      <c r="C50" s="52"/>
      <c r="D50" s="52"/>
      <c r="E50" s="28">
        <v>16</v>
      </c>
      <c r="F50" s="22">
        <v>1</v>
      </c>
      <c r="G50" s="28" t="s">
        <v>99</v>
      </c>
      <c r="H50" s="48"/>
      <c r="I50" s="48"/>
      <c r="J50" s="48"/>
      <c r="K50" s="48"/>
      <c r="L50" s="48"/>
      <c r="M50" s="48"/>
      <c r="N50" s="48"/>
      <c r="O50" s="48"/>
      <c r="P50" s="49"/>
    </row>
    <row r="51" spans="1:16" ht="18.75" customHeight="1">
      <c r="A51" s="51">
        <v>19</v>
      </c>
      <c r="B51" s="51" t="s">
        <v>105</v>
      </c>
      <c r="C51" s="51" t="s">
        <v>49</v>
      </c>
      <c r="D51" s="51" t="s">
        <v>106</v>
      </c>
      <c r="E51" s="40">
        <v>57</v>
      </c>
      <c r="F51" s="40">
        <v>2</v>
      </c>
      <c r="G51" s="41">
        <v>63</v>
      </c>
      <c r="H51" s="69">
        <f>K51</f>
        <v>4.71</v>
      </c>
      <c r="I51" s="51"/>
      <c r="J51" s="51"/>
      <c r="K51" s="72">
        <v>4.71</v>
      </c>
      <c r="L51" s="51"/>
      <c r="M51" s="51"/>
      <c r="N51" s="51"/>
      <c r="O51" s="51"/>
      <c r="P51" s="51" t="s">
        <v>107</v>
      </c>
    </row>
    <row r="52" spans="1:16" ht="18.75">
      <c r="A52" s="51"/>
      <c r="B52" s="51"/>
      <c r="C52" s="51"/>
      <c r="D52" s="51"/>
      <c r="E52" s="40">
        <v>57</v>
      </c>
      <c r="F52" s="40">
        <v>2</v>
      </c>
      <c r="G52" s="41" t="s">
        <v>108</v>
      </c>
      <c r="H52" s="69"/>
      <c r="I52" s="51"/>
      <c r="J52" s="51"/>
      <c r="K52" s="72"/>
      <c r="L52" s="51"/>
      <c r="M52" s="51"/>
      <c r="N52" s="51"/>
      <c r="O52" s="51"/>
      <c r="P52" s="51"/>
    </row>
    <row r="53" spans="1:16" s="29" customFormat="1" ht="18.75">
      <c r="A53" s="51"/>
      <c r="B53" s="51"/>
      <c r="C53" s="51"/>
      <c r="D53" s="51"/>
      <c r="E53" s="40">
        <v>57</v>
      </c>
      <c r="F53" s="40">
        <v>2</v>
      </c>
      <c r="G53" s="41">
        <v>65</v>
      </c>
      <c r="H53" s="69"/>
      <c r="I53" s="51"/>
      <c r="J53" s="51"/>
      <c r="K53" s="72"/>
      <c r="L53" s="51"/>
      <c r="M53" s="51"/>
      <c r="N53" s="51"/>
      <c r="O53" s="51"/>
      <c r="P53" s="51"/>
    </row>
    <row r="54" spans="1:16" ht="18.75">
      <c r="A54" s="51"/>
      <c r="B54" s="51"/>
      <c r="C54" s="51"/>
      <c r="D54" s="51"/>
      <c r="E54" s="40">
        <v>57</v>
      </c>
      <c r="F54" s="40">
        <v>2</v>
      </c>
      <c r="G54" s="41">
        <v>69</v>
      </c>
      <c r="H54" s="69"/>
      <c r="I54" s="51"/>
      <c r="J54" s="51"/>
      <c r="K54" s="72"/>
      <c r="L54" s="51"/>
      <c r="M54" s="51"/>
      <c r="N54" s="51"/>
      <c r="O54" s="51"/>
      <c r="P54" s="51"/>
    </row>
    <row r="55" spans="1:16" ht="18.75">
      <c r="A55" s="51"/>
      <c r="B55" s="51"/>
      <c r="C55" s="51"/>
      <c r="D55" s="51"/>
      <c r="E55" s="40">
        <v>57</v>
      </c>
      <c r="F55" s="40">
        <v>2</v>
      </c>
      <c r="G55" s="41">
        <v>67</v>
      </c>
      <c r="H55" s="69"/>
      <c r="I55" s="51"/>
      <c r="J55" s="51"/>
      <c r="K55" s="72"/>
      <c r="L55" s="51"/>
      <c r="M55" s="51"/>
      <c r="N55" s="51"/>
      <c r="O55" s="51"/>
      <c r="P55" s="51"/>
    </row>
    <row r="56" spans="1:16" ht="18.75">
      <c r="A56" s="51"/>
      <c r="B56" s="51"/>
      <c r="C56" s="51"/>
      <c r="D56" s="51"/>
      <c r="E56" s="40">
        <v>57</v>
      </c>
      <c r="F56" s="40">
        <v>2</v>
      </c>
      <c r="G56" s="41">
        <v>60</v>
      </c>
      <c r="H56" s="69"/>
      <c r="I56" s="51"/>
      <c r="J56" s="51"/>
      <c r="K56" s="72"/>
      <c r="L56" s="51"/>
      <c r="M56" s="51"/>
      <c r="N56" s="51"/>
      <c r="O56" s="51"/>
      <c r="P56" s="51"/>
    </row>
    <row r="57" spans="1:16" ht="18.75">
      <c r="A57" s="51"/>
      <c r="B57" s="51"/>
      <c r="C57" s="51"/>
      <c r="D57" s="51"/>
      <c r="E57" s="40">
        <v>57</v>
      </c>
      <c r="F57" s="40">
        <v>2</v>
      </c>
      <c r="G57" s="41">
        <v>67</v>
      </c>
      <c r="H57" s="69"/>
      <c r="I57" s="51"/>
      <c r="J57" s="51"/>
      <c r="K57" s="72"/>
      <c r="L57" s="51"/>
      <c r="M57" s="51"/>
      <c r="N57" s="51"/>
      <c r="O57" s="51"/>
      <c r="P57" s="51"/>
    </row>
    <row r="58" spans="1:16" ht="18.75">
      <c r="A58" s="51"/>
      <c r="B58" s="51"/>
      <c r="C58" s="51"/>
      <c r="D58" s="51"/>
      <c r="E58" s="40">
        <v>57</v>
      </c>
      <c r="F58" s="40">
        <v>2</v>
      </c>
      <c r="G58" s="41">
        <v>60</v>
      </c>
      <c r="H58" s="69"/>
      <c r="I58" s="51"/>
      <c r="J58" s="51"/>
      <c r="K58" s="72"/>
      <c r="L58" s="51"/>
      <c r="M58" s="51"/>
      <c r="N58" s="51"/>
      <c r="O58" s="51"/>
      <c r="P58" s="51"/>
    </row>
    <row r="59" spans="1:16" ht="28.5" customHeight="1">
      <c r="A59" s="51">
        <v>20</v>
      </c>
      <c r="B59" s="51" t="s">
        <v>109</v>
      </c>
      <c r="C59" s="51" t="s">
        <v>49</v>
      </c>
      <c r="D59" s="40" t="s">
        <v>106</v>
      </c>
      <c r="E59" s="30">
        <v>57</v>
      </c>
      <c r="F59" s="30">
        <v>1</v>
      </c>
      <c r="G59" s="40">
        <v>60</v>
      </c>
      <c r="H59" s="70">
        <f>K59</f>
        <v>4</v>
      </c>
      <c r="I59" s="51"/>
      <c r="J59" s="70"/>
      <c r="K59" s="71">
        <v>4</v>
      </c>
      <c r="L59" s="51"/>
      <c r="M59" s="51"/>
      <c r="N59" s="51"/>
      <c r="O59" s="51"/>
      <c r="P59" s="51" t="s">
        <v>112</v>
      </c>
    </row>
    <row r="60" spans="1:16" ht="28.5" customHeight="1">
      <c r="A60" s="51"/>
      <c r="B60" s="51"/>
      <c r="C60" s="51"/>
      <c r="D60" s="51" t="s">
        <v>110</v>
      </c>
      <c r="E60" s="30">
        <v>53</v>
      </c>
      <c r="F60" s="30">
        <v>5</v>
      </c>
      <c r="G60" s="30">
        <v>103</v>
      </c>
      <c r="H60" s="51"/>
      <c r="I60" s="51"/>
      <c r="J60" s="70"/>
      <c r="K60" s="71"/>
      <c r="L60" s="51"/>
      <c r="M60" s="51"/>
      <c r="N60" s="51"/>
      <c r="O60" s="51"/>
      <c r="P60" s="51"/>
    </row>
    <row r="61" spans="1:16" ht="28.5" customHeight="1">
      <c r="A61" s="51"/>
      <c r="B61" s="51"/>
      <c r="C61" s="51"/>
      <c r="D61" s="51"/>
      <c r="E61" s="30">
        <v>53</v>
      </c>
      <c r="F61" s="30">
        <v>5</v>
      </c>
      <c r="G61" s="30">
        <v>105</v>
      </c>
      <c r="H61" s="51"/>
      <c r="I61" s="51"/>
      <c r="J61" s="70"/>
      <c r="K61" s="71"/>
      <c r="L61" s="51"/>
      <c r="M61" s="51"/>
      <c r="N61" s="51"/>
      <c r="O61" s="51"/>
      <c r="P61" s="51"/>
    </row>
    <row r="62" spans="1:16" ht="28.5" customHeight="1">
      <c r="A62" s="51"/>
      <c r="B62" s="51"/>
      <c r="C62" s="51"/>
      <c r="D62" s="51"/>
      <c r="E62" s="30">
        <v>53</v>
      </c>
      <c r="F62" s="30">
        <v>5</v>
      </c>
      <c r="G62" s="30">
        <v>104</v>
      </c>
      <c r="H62" s="51"/>
      <c r="I62" s="51"/>
      <c r="J62" s="70"/>
      <c r="K62" s="71"/>
      <c r="L62" s="51"/>
      <c r="M62" s="51"/>
      <c r="N62" s="51"/>
      <c r="O62" s="51"/>
      <c r="P62" s="51"/>
    </row>
    <row r="63" spans="1:16" ht="28.5" customHeight="1">
      <c r="A63" s="51"/>
      <c r="B63" s="51"/>
      <c r="C63" s="51"/>
      <c r="D63" s="51"/>
      <c r="E63" s="30">
        <v>53</v>
      </c>
      <c r="F63" s="30">
        <v>5</v>
      </c>
      <c r="G63" s="30">
        <v>108</v>
      </c>
      <c r="H63" s="51"/>
      <c r="I63" s="51"/>
      <c r="J63" s="70"/>
      <c r="K63" s="71"/>
      <c r="L63" s="51"/>
      <c r="M63" s="51"/>
      <c r="N63" s="51"/>
      <c r="O63" s="51"/>
      <c r="P63" s="51"/>
    </row>
    <row r="64" spans="1:16" s="33" customFormat="1" ht="37.5" customHeight="1">
      <c r="A64" s="66" t="s">
        <v>100</v>
      </c>
      <c r="B64" s="66"/>
      <c r="C64" s="66"/>
      <c r="D64" s="66"/>
      <c r="E64" s="66"/>
      <c r="F64" s="66"/>
      <c r="G64" s="66"/>
      <c r="H64" s="31">
        <f>SUM(H7:H63)</f>
        <v>70.57599999999998</v>
      </c>
      <c r="I64" s="31">
        <f aca="true" t="shared" si="1" ref="I64:O64">SUM(I7:I63)</f>
        <v>0</v>
      </c>
      <c r="J64" s="31">
        <f t="shared" si="1"/>
        <v>0.6000000000000001</v>
      </c>
      <c r="K64" s="31">
        <f t="shared" si="1"/>
        <v>69.97599999999998</v>
      </c>
      <c r="L64" s="31">
        <f t="shared" si="1"/>
        <v>0</v>
      </c>
      <c r="M64" s="31">
        <f t="shared" si="1"/>
        <v>0</v>
      </c>
      <c r="N64" s="31">
        <f t="shared" si="1"/>
        <v>0</v>
      </c>
      <c r="O64" s="31">
        <f t="shared" si="1"/>
        <v>0</v>
      </c>
      <c r="P64" s="32"/>
    </row>
    <row r="65" ht="18.75">
      <c r="H65" s="20"/>
    </row>
  </sheetData>
  <sheetProtection/>
  <mergeCells count="103">
    <mergeCell ref="N59:N63"/>
    <mergeCell ref="O59:O63"/>
    <mergeCell ref="P59:P63"/>
    <mergeCell ref="D60:D63"/>
    <mergeCell ref="A64:G64"/>
    <mergeCell ref="P51:P58"/>
    <mergeCell ref="A59:A63"/>
    <mergeCell ref="B59:B63"/>
    <mergeCell ref="C59:C63"/>
    <mergeCell ref="H59:H63"/>
    <mergeCell ref="I59:I63"/>
    <mergeCell ref="J59:J63"/>
    <mergeCell ref="K59:K63"/>
    <mergeCell ref="L59:L63"/>
    <mergeCell ref="M59:M63"/>
    <mergeCell ref="J51:J58"/>
    <mergeCell ref="K51:K58"/>
    <mergeCell ref="L51:L58"/>
    <mergeCell ref="M51:M58"/>
    <mergeCell ref="N51:N58"/>
    <mergeCell ref="O51:O58"/>
    <mergeCell ref="A51:A58"/>
    <mergeCell ref="B51:B58"/>
    <mergeCell ref="C51:C58"/>
    <mergeCell ref="D51:D58"/>
    <mergeCell ref="H51:H58"/>
    <mergeCell ref="I51:I58"/>
    <mergeCell ref="B37:B38"/>
    <mergeCell ref="C37:C38"/>
    <mergeCell ref="D37:D38"/>
    <mergeCell ref="P37:P38"/>
    <mergeCell ref="A30:A36"/>
    <mergeCell ref="B30:B36"/>
    <mergeCell ref="C30:C36"/>
    <mergeCell ref="P30:P36"/>
    <mergeCell ref="D31:D33"/>
    <mergeCell ref="D34:D36"/>
    <mergeCell ref="P4:P6"/>
    <mergeCell ref="A1:P1"/>
    <mergeCell ref="A2:P2"/>
    <mergeCell ref="A4:A6"/>
    <mergeCell ref="B4:B6"/>
    <mergeCell ref="C4:D5"/>
    <mergeCell ref="E4:G5"/>
    <mergeCell ref="H4:O4"/>
    <mergeCell ref="H5:K5"/>
    <mergeCell ref="L5:O5"/>
    <mergeCell ref="D7:D9"/>
    <mergeCell ref="D10:D11"/>
    <mergeCell ref="K7:K11"/>
    <mergeCell ref="C7:C11"/>
    <mergeCell ref="A7:A11"/>
    <mergeCell ref="B7:B11"/>
    <mergeCell ref="H7:H11"/>
    <mergeCell ref="I7:I11"/>
    <mergeCell ref="J7:J11"/>
    <mergeCell ref="P7:P11"/>
    <mergeCell ref="L7:L11"/>
    <mergeCell ref="M7:M11"/>
    <mergeCell ref="N7:N11"/>
    <mergeCell ref="O7:O11"/>
    <mergeCell ref="A20:A28"/>
    <mergeCell ref="B20:B28"/>
    <mergeCell ref="C20:C28"/>
    <mergeCell ref="D20:D28"/>
    <mergeCell ref="H20:H28"/>
    <mergeCell ref="O20:O28"/>
    <mergeCell ref="P20:P28"/>
    <mergeCell ref="I20:I28"/>
    <mergeCell ref="J20:J28"/>
    <mergeCell ref="K20:K28"/>
    <mergeCell ref="L20:L28"/>
    <mergeCell ref="M20:M28"/>
    <mergeCell ref="N20:N28"/>
    <mergeCell ref="D41:D44"/>
    <mergeCell ref="H41:H44"/>
    <mergeCell ref="I41:I44"/>
    <mergeCell ref="A46:A50"/>
    <mergeCell ref="B46:B50"/>
    <mergeCell ref="C46:C50"/>
    <mergeCell ref="D46:D50"/>
    <mergeCell ref="E46:E49"/>
    <mergeCell ref="E41:E44"/>
    <mergeCell ref="A37:A38"/>
    <mergeCell ref="P41:P44"/>
    <mergeCell ref="O41:O44"/>
    <mergeCell ref="B41:B44"/>
    <mergeCell ref="C41:C44"/>
    <mergeCell ref="A41:A44"/>
    <mergeCell ref="J41:J44"/>
    <mergeCell ref="K41:K44"/>
    <mergeCell ref="L41:L44"/>
    <mergeCell ref="M41:M44"/>
    <mergeCell ref="N41:N44"/>
    <mergeCell ref="O46:O50"/>
    <mergeCell ref="P46:P50"/>
    <mergeCell ref="H46:H50"/>
    <mergeCell ref="I46:I50"/>
    <mergeCell ref="J46:J50"/>
    <mergeCell ref="K46:K50"/>
    <mergeCell ref="L46:L50"/>
    <mergeCell ref="M46:M50"/>
    <mergeCell ref="N46:N50"/>
  </mergeCells>
  <printOptions horizontalCentered="1"/>
  <pageMargins left="0.11811023622047245" right="0.11811023622047245" top="0.35433070866141736" bottom="0.35433070866141736" header="0.31496062992125984" footer="0.31496062992125984"/>
  <pageSetup horizontalDpi="600" verticalDpi="600" orientation="landscape" paperSize="9" scale="53" r:id="rId1"/>
  <headerFooter>
    <oddFooter>&amp;C&amp;P</oddFooter>
  </headerFooter>
  <rowBreaks count="1" manualBreakCount="1">
    <brk id="40"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Hoàng Đức Bắc</cp:lastModifiedBy>
  <cp:lastPrinted>2023-07-13T03:05:09Z</cp:lastPrinted>
  <dcterms:created xsi:type="dcterms:W3CDTF">2023-07-11T01:31:30Z</dcterms:created>
  <dcterms:modified xsi:type="dcterms:W3CDTF">2023-07-19T01:47:46Z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DDYPFUVZ5X6F-6-5611</vt:lpwstr>
  </property>
  <property fmtid="{D5CDD505-2E9C-101B-9397-08002B2CF9AE}" pid="4" name="_dlc_DocIdItemGu">
    <vt:lpwstr>3cd211a1-5fbe-4245-9d98-f881126b83b9</vt:lpwstr>
  </property>
  <property fmtid="{D5CDD505-2E9C-101B-9397-08002B2CF9AE}" pid="5" name="_dlc_DocIdU">
    <vt:lpwstr>https://dbdc.backan.gov.vn/_layouts/15/DocIdRedir.aspx?ID=DDYPFUVZ5X6F-6-5611, DDYPFUVZ5X6F-6-5611</vt:lpwstr>
  </property>
  <property fmtid="{D5CDD505-2E9C-101B-9397-08002B2CF9AE}" pid="6" name="MaTinB">
    <vt:lpwstr>aa0c2b3588ca7bb0</vt:lpwstr>
  </property>
</Properties>
</file>