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0335" yWindow="180" windowWidth="10230" windowHeight="8115"/>
  </bookViews>
  <sheets>
    <sheet name="2022  " sheetId="8" r:id="rId1"/>
  </sheets>
  <calcPr calcId="124519"/>
</workbook>
</file>

<file path=xl/calcChain.xml><?xml version="1.0" encoding="utf-8"?>
<calcChain xmlns="http://schemas.openxmlformats.org/spreadsheetml/2006/main">
  <c r="F17" i="8"/>
  <c r="F22"/>
  <c r="D51"/>
  <c r="D50"/>
  <c r="D49"/>
  <c r="D47"/>
  <c r="F47" s="1"/>
  <c r="D46"/>
  <c r="D45"/>
  <c r="F28"/>
  <c r="F29"/>
  <c r="F30"/>
  <c r="F20" l="1"/>
  <c r="F12"/>
  <c r="F13"/>
  <c r="F14"/>
  <c r="F15"/>
  <c r="F16"/>
  <c r="F19"/>
  <c r="F8"/>
  <c r="F9"/>
  <c r="F10"/>
  <c r="F11"/>
  <c r="F18"/>
  <c r="F21"/>
  <c r="F23"/>
  <c r="F24"/>
  <c r="F25"/>
  <c r="F26"/>
  <c r="F27"/>
  <c r="F31"/>
  <c r="F32"/>
  <c r="F33"/>
  <c r="F34"/>
  <c r="F35"/>
  <c r="F36"/>
  <c r="F37"/>
  <c r="F38"/>
  <c r="F39"/>
  <c r="F40"/>
  <c r="F41"/>
  <c r="F42"/>
  <c r="F43"/>
  <c r="F44"/>
  <c r="F45"/>
  <c r="F46"/>
  <c r="F48"/>
  <c r="F49"/>
  <c r="F50"/>
  <c r="F51"/>
  <c r="F7"/>
  <c r="F53"/>
</calcChain>
</file>

<file path=xl/sharedStrings.xml><?xml version="1.0" encoding="utf-8"?>
<sst xmlns="http://schemas.openxmlformats.org/spreadsheetml/2006/main" count="94" uniqueCount="69">
  <si>
    <t>TT</t>
  </si>
  <si>
    <t xml:space="preserve">Nội dung </t>
  </si>
  <si>
    <t>ĐVT</t>
  </si>
  <si>
    <t>Số lượng</t>
  </si>
  <si>
    <t>Định mức</t>
  </si>
  <si>
    <t>Thành tiền</t>
  </si>
  <si>
    <t>(đồng/đvt)</t>
  </si>
  <si>
    <t>(đồng)</t>
  </si>
  <si>
    <t>Tổng cộng</t>
  </si>
  <si>
    <t>Hội đồng thẩm tra, thẩm định dự thảo tiêu chuẩn quốc gia và quy chuẩn kỹ thuật:</t>
  </si>
  <si>
    <t>Chủ tịch Hội đồng</t>
  </si>
  <si>
    <t>Thành viên Hội đồng</t>
  </si>
  <si>
    <t>Chi công tác phí</t>
  </si>
  <si>
    <t>Tiền nước uống</t>
  </si>
  <si>
    <t>Tài liệu phục vụ họp</t>
  </si>
  <si>
    <t>Chi xây dựng phương án điều tra khảo sát và mẫu phiếu điều tra</t>
  </si>
  <si>
    <t xml:space="preserve">Chi tổng hợp phân tích mẫu phiếu điều tra </t>
  </si>
  <si>
    <t>Phiếu</t>
  </si>
  <si>
    <t>Chi hỗ trợ cho người cung cấp thông tin</t>
  </si>
  <si>
    <t>Tiền văn phòng phẩm</t>
  </si>
  <si>
    <t>Chi khác (khánh tiết hội trường)</t>
  </si>
  <si>
    <t>Ghi chú</t>
  </si>
  <si>
    <t xml:space="preserve">Tổ chức hội thảo nghiên cứu, phân tích, đánh giá </t>
  </si>
  <si>
    <t>Chủ trì cuộc họp</t>
  </si>
  <si>
    <t>Thư ký</t>
  </si>
  <si>
    <t>Nước uống</t>
  </si>
  <si>
    <t>Dự thảo</t>
  </si>
  <si>
    <t>Dự án</t>
  </si>
  <si>
    <t xml:space="preserve">DỰ TOÁN KINH PHÍ XÂY DỰNG QUY CHUẨN KỸ THUẬT ĐỊA PHƯƠNG </t>
  </si>
  <si>
    <t>Chi công lao động thuê ngoài đối với cán bộ, chuyên gia trực tiếp xây dựng dự thảo Quy chuẩn kỹ thuật địa phương (nếu có)</t>
  </si>
  <si>
    <t>Chi lập dự án Quy chuẩn kỹ thuật địa phương trình cấp có thẩm quyền phê duyệt</t>
  </si>
  <si>
    <t>Chi xây dựng thuyết minh dự thảo Quy chuẩn kỹ thuật địa phương, tổng hợp ý kiến góp ý dự thảo Quy chuẩn kỹ thuật địa phương</t>
  </si>
  <si>
    <t>Ngày</t>
  </si>
  <si>
    <t>Chi tiền xét nghiệm mẫu</t>
  </si>
  <si>
    <t>Người/buổi</t>
  </si>
  <si>
    <t>Người</t>
  </si>
  <si>
    <t>Mẫu</t>
  </si>
  <si>
    <t>Chi thuê chuyên gia nước ngoài (nếu có)</t>
  </si>
  <si>
    <t>Chi thuê chuyên gia trong nước (nếu có)</t>
  </si>
  <si>
    <t>Chi dịch và hiệu đính tài liệu từ tiếng nước ngoài sang tiếng Việt và dịch tiếng Việt sang tiếng nước ngoài (nếu có)</t>
  </si>
  <si>
    <t xml:space="preserve">Hiệu đính tài liệu </t>
  </si>
  <si>
    <t>Chi dịch tài liệu từ tiếng nước ngoài sang tiếng Việt</t>
  </si>
  <si>
    <t>Trang</t>
  </si>
  <si>
    <t>Chi cho công tác nghiên cứu, phân tích, đánh giá thực trạng, nghiên cứu tài liệu kỹ thuật, xây dựng báo cáo phân tích kết quả điều tra, khảo sát, khảo nghiệm, thử nghiệm phục vụ cho việc xây dựng Quy chuẩn kỹ thuật địa phương</t>
  </si>
  <si>
    <t>Quyển</t>
  </si>
  <si>
    <t>Chi mua mẫu, thử nghiệm, khảo nghiệm trong nước, ngoài nước về các nội dung của dự thảo Quy chuẩn kỹ thuật địa phương</t>
  </si>
  <si>
    <t>Chi nhận xét đánh giá phản biện hoặc thẩm tra hoặc thẩm định của thành viên Hội đồng thẩm tra, Hội đồng thẩm định đối với dự thảo Quy chuẩn kỹ thuật địa phương</t>
  </si>
  <si>
    <t>Ngày/người</t>
  </si>
  <si>
    <t>Công tác phí cho lãnh đạo các Bộ, ngành dự các
 hội nghị (2 đợt x 2 ngày x 2 người)</t>
  </si>
  <si>
    <t>Tiền ngủ cho lãnh đạo các Bộ, ngành dự các hội 
nghị (2 đợt x 1 đêm x 2 người)</t>
  </si>
  <si>
    <t>Lít</t>
  </si>
  <si>
    <t>Chi công tác phí cho cán bộ đi điều tra khảo sát</t>
  </si>
  <si>
    <t>Công tác phí đi các huyện, thành phố
(1 người x 5 ngày x 7 huyện)</t>
  </si>
  <si>
    <t>Tiền ngủ (1 người x 4 đêm x 7 huyện)</t>
  </si>
  <si>
    <t>Đêm</t>
  </si>
  <si>
    <t>Một số khoản chi khác liên quan trực tiếp đến việc xây dựng dự thảo Quy chuẩn kỹ thuật địa phương</t>
  </si>
  <si>
    <t>Xăng xe (7 huyện x 200km/huyện x 10 lít/100km)</t>
  </si>
  <si>
    <t>Xăng xe và các chi phí khác 
(2 đợt x 02 xe x 340km/đợt x 10 lít/100km)</t>
  </si>
  <si>
    <t>Chủ nhiệm (10 ngày x (0.55 x 1.490.000 đồng))</t>
  </si>
  <si>
    <t>Thư ký (5 ngày x (0.34 x 1.490.000 đông))</t>
  </si>
  <si>
    <t>Các thành viên tham dự</t>
  </si>
  <si>
    <t>Chi hỗ trợ cho tổ chức cung cấp thông tin</t>
  </si>
  <si>
    <t>Chi tổ chức hội thảo khoa học, hội nghị chuyên đề, tham gia góp ý cho dự thảo Quy chuẩn kỹ thuật địa phương</t>
  </si>
  <si>
    <t>Chi mua vật tư, văn phòng phẩm, nguyên, nhiên vật liệu, tiêu chuẩn, quy trình, tài liệu kỹ thuật, bí quyết công nghệ phục vụ cho việc xây dựng dự thảo Quy chuẩn kỹ thuật địa phương</t>
  </si>
  <si>
    <t>Phô tô tài liệu phục vụ hội thảo</t>
  </si>
  <si>
    <t>Chi lấy ý kiến nhận xét của thành viên Ban biên soạn hoặc Tổ biên soạn xây dựng Quy chuẩn địa phương, của các chuyên gia, nhà khoa học đối với dự thảo Quy chuẩn kỹ thuật địa phương</t>
  </si>
  <si>
    <t>Chi cho hoạt động khảo sát, điều tra phục vụ công tác xây dựng dự thảo Quy chuẩn kỹ thuật địa phương</t>
  </si>
  <si>
    <t>Bằng chữ: Một tỷ, một trăm tám mươi năm triệu bảy trăm chín mươi năm nghìn tám trăm đồng./.</t>
  </si>
  <si>
    <t>Kèm theo thuyết minh Nghị quyết quy định mức chi xây dựng quy chuẩn kỹ thuật địa phương                                                                                                                                                  trên địa bàn tỉnh Bắc Kạn</t>
  </si>
</sst>
</file>

<file path=xl/styles.xml><?xml version="1.0" encoding="utf-8"?>
<styleSheet xmlns="http://schemas.openxmlformats.org/spreadsheetml/2006/main">
  <numFmts count="2">
    <numFmt numFmtId="164" formatCode="_(* #,##0.00_);_(* \(#,##0.00\);_(* &quot;-&quot;??_);_(@_)"/>
    <numFmt numFmtId="165" formatCode="_(* #,##0_);_(* \(#,##0\);_(* &quot;-&quot;??_);_(@_)"/>
  </numFmts>
  <fonts count="13">
    <font>
      <sz val="12"/>
      <color theme="1"/>
      <name val="Times New Roman"/>
      <charset val="134"/>
    </font>
    <font>
      <sz val="10"/>
      <color theme="1"/>
      <name val="Times New Roman"/>
      <charset val="134"/>
    </font>
    <font>
      <b/>
      <sz val="12"/>
      <color theme="1"/>
      <name val="Times New Roman"/>
      <charset val="134"/>
    </font>
    <font>
      <i/>
      <sz val="12"/>
      <color theme="1"/>
      <name val="Times New Roman"/>
      <charset val="134"/>
    </font>
    <font>
      <sz val="10"/>
      <name val="Arial"/>
      <charset val="134"/>
    </font>
    <font>
      <sz val="11"/>
      <color theme="1"/>
      <name val="Calibri"/>
      <charset val="163"/>
      <scheme val="minor"/>
    </font>
    <font>
      <sz val="12"/>
      <color theme="1"/>
      <name val="Times New Roman"/>
      <charset val="134"/>
    </font>
    <font>
      <sz val="13"/>
      <color theme="1"/>
      <name val="Times New Roman"/>
      <family val="1"/>
    </font>
    <font>
      <b/>
      <sz val="12"/>
      <color theme="1"/>
      <name val="Times New Roman"/>
      <family val="1"/>
    </font>
    <font>
      <sz val="12"/>
      <color theme="1"/>
      <name val="Times New Roman"/>
      <family val="1"/>
    </font>
    <font>
      <sz val="13"/>
      <name val="Times New Roman"/>
      <family val="1"/>
    </font>
    <font>
      <sz val="12"/>
      <name val="Times New Roman"/>
      <family val="1"/>
    </font>
    <font>
      <i/>
      <sz val="12"/>
      <color theme="1"/>
      <name val="Times New Roman"/>
      <family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164" fontId="6" fillId="0" borderId="0" applyFont="0" applyFill="0" applyBorder="0" applyAlignment="0" applyProtection="0"/>
    <xf numFmtId="0" fontId="4" fillId="0" borderId="0"/>
    <xf numFmtId="0" fontId="5" fillId="0" borderId="0"/>
  </cellStyleXfs>
  <cellXfs count="33">
    <xf numFmtId="0" fontId="0" fillId="0" borderId="0" xfId="0"/>
    <xf numFmtId="0" fontId="0" fillId="0" borderId="0" xfId="0" applyFont="1" applyAlignment="1">
      <alignment horizontal="center" vertical="center" wrapText="1"/>
    </xf>
    <xf numFmtId="0" fontId="0" fillId="0" borderId="0" xfId="0" applyFont="1" applyAlignment="1">
      <alignment horizontal="left" vertical="center" wrapText="1"/>
    </xf>
    <xf numFmtId="165" fontId="0" fillId="0" borderId="0" xfId="1" applyNumberFormat="1" applyFont="1" applyAlignment="1">
      <alignment horizontal="right" vertical="center" wrapText="1"/>
    </xf>
    <xf numFmtId="0" fontId="1" fillId="0" borderId="0" xfId="0" applyFont="1" applyAlignment="1">
      <alignment horizontal="center" vertical="center" wrapText="1"/>
    </xf>
    <xf numFmtId="165" fontId="2"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xf>
    <xf numFmtId="0" fontId="7" fillId="0" borderId="1" xfId="0" applyFont="1" applyBorder="1" applyAlignment="1">
      <alignment horizontal="left" wrapText="1"/>
    </xf>
    <xf numFmtId="3"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wrapText="1"/>
    </xf>
    <xf numFmtId="0" fontId="9" fillId="0" borderId="1" xfId="0" applyFont="1" applyBorder="1" applyAlignment="1">
      <alignment horizontal="center" vertical="center" wrapText="1"/>
    </xf>
    <xf numFmtId="165" fontId="9" fillId="0" borderId="1" xfId="1" applyNumberFormat="1" applyFont="1" applyBorder="1" applyAlignment="1">
      <alignment horizontal="center" vertical="center" wrapText="1"/>
    </xf>
    <xf numFmtId="165" fontId="8" fillId="0" borderId="1" xfId="1" applyNumberFormat="1" applyFont="1" applyBorder="1" applyAlignment="1">
      <alignment horizontal="center" vertical="center" wrapText="1"/>
    </xf>
    <xf numFmtId="0" fontId="8"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left" vertical="center"/>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165" fontId="11"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2" fillId="0" borderId="0" xfId="0" applyFont="1" applyAlignment="1">
      <alignment horizontal="center" vertical="center" wrapText="1"/>
    </xf>
  </cellXfs>
  <cellStyles count="4">
    <cellStyle name="Comma" xfId="1"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J54"/>
  <sheetViews>
    <sheetView tabSelected="1" zoomScale="85" zoomScaleNormal="85" zoomScaleSheetLayoutView="96" workbookViewId="0">
      <selection activeCell="B9" sqref="B9"/>
    </sheetView>
  </sheetViews>
  <sheetFormatPr defaultColWidth="9" defaultRowHeight="15.75"/>
  <cols>
    <col min="1" max="1" width="4.75" style="1" customWidth="1"/>
    <col min="2" max="2" width="45.625" style="2" customWidth="1"/>
    <col min="3" max="3" width="10.75" style="1" customWidth="1"/>
    <col min="4" max="4" width="7.375" style="1" customWidth="1"/>
    <col min="5" max="5" width="13.75" style="3" customWidth="1"/>
    <col min="6" max="6" width="16.375" style="3" customWidth="1"/>
    <col min="7" max="7" width="14.5" style="4" customWidth="1"/>
    <col min="8" max="8" width="11.125" style="1"/>
    <col min="9" max="9" width="12.375" style="1" bestFit="1" customWidth="1"/>
    <col min="10" max="16384" width="9" style="1"/>
  </cols>
  <sheetData>
    <row r="1" spans="1:10">
      <c r="A1" s="27"/>
      <c r="B1" s="27"/>
      <c r="C1" s="27"/>
      <c r="D1" s="27"/>
      <c r="E1" s="27"/>
      <c r="F1" s="27"/>
      <c r="G1" s="27"/>
    </row>
    <row r="2" spans="1:10">
      <c r="A2" s="28" t="s">
        <v>28</v>
      </c>
      <c r="B2" s="28"/>
      <c r="C2" s="28"/>
      <c r="D2" s="28"/>
      <c r="E2" s="28"/>
      <c r="F2" s="28"/>
      <c r="G2" s="28"/>
    </row>
    <row r="3" spans="1:10" ht="36" customHeight="1">
      <c r="A3" s="32" t="s">
        <v>68</v>
      </c>
      <c r="B3" s="32"/>
      <c r="C3" s="32"/>
      <c r="D3" s="32"/>
      <c r="E3" s="32"/>
      <c r="F3" s="32"/>
      <c r="G3" s="32"/>
    </row>
    <row r="4" spans="1:10">
      <c r="A4" s="29"/>
      <c r="B4" s="29"/>
      <c r="C4" s="29"/>
      <c r="D4" s="29"/>
      <c r="E4" s="29"/>
      <c r="F4" s="29"/>
      <c r="G4" s="29"/>
    </row>
    <row r="5" spans="1:10">
      <c r="A5" s="30" t="s">
        <v>0</v>
      </c>
      <c r="B5" s="31" t="s">
        <v>1</v>
      </c>
      <c r="C5" s="30" t="s">
        <v>2</v>
      </c>
      <c r="D5" s="30" t="s">
        <v>3</v>
      </c>
      <c r="E5" s="5" t="s">
        <v>4</v>
      </c>
      <c r="F5" s="5" t="s">
        <v>5</v>
      </c>
      <c r="G5" s="30" t="s">
        <v>21</v>
      </c>
    </row>
    <row r="6" spans="1:10">
      <c r="A6" s="30"/>
      <c r="B6" s="31"/>
      <c r="C6" s="30"/>
      <c r="D6" s="30"/>
      <c r="E6" s="5" t="s">
        <v>6</v>
      </c>
      <c r="F6" s="5" t="s">
        <v>7</v>
      </c>
      <c r="G6" s="30"/>
    </row>
    <row r="7" spans="1:10" ht="49.5">
      <c r="A7" s="20">
        <v>1</v>
      </c>
      <c r="B7" s="8" t="s">
        <v>29</v>
      </c>
      <c r="C7" s="15" t="s">
        <v>26</v>
      </c>
      <c r="D7" s="15">
        <v>1</v>
      </c>
      <c r="E7" s="16">
        <v>14000000</v>
      </c>
      <c r="F7" s="16">
        <f>E7*D7</f>
        <v>14000000</v>
      </c>
      <c r="G7" s="20"/>
    </row>
    <row r="8" spans="1:10" ht="33">
      <c r="A8" s="6">
        <v>2</v>
      </c>
      <c r="B8" s="8" t="s">
        <v>30</v>
      </c>
      <c r="C8" s="15" t="s">
        <v>27</v>
      </c>
      <c r="D8" s="15">
        <v>1</v>
      </c>
      <c r="E8" s="16">
        <v>1050000</v>
      </c>
      <c r="F8" s="16">
        <f t="shared" ref="F8:F51" si="0">E8*D8</f>
        <v>1050000</v>
      </c>
      <c r="G8" s="6"/>
      <c r="I8" s="14"/>
      <c r="J8" s="14"/>
    </row>
    <row r="9" spans="1:10" ht="49.5">
      <c r="A9" s="6">
        <v>3</v>
      </c>
      <c r="B9" s="8" t="s">
        <v>31</v>
      </c>
      <c r="C9" s="15"/>
      <c r="D9" s="15"/>
      <c r="E9" s="16"/>
      <c r="F9" s="16">
        <f t="shared" si="0"/>
        <v>0</v>
      </c>
      <c r="G9" s="6"/>
      <c r="H9" s="14"/>
    </row>
    <row r="10" spans="1:10" ht="16.5">
      <c r="A10" s="6"/>
      <c r="B10" s="8" t="s">
        <v>58</v>
      </c>
      <c r="C10" s="15" t="s">
        <v>32</v>
      </c>
      <c r="D10" s="15">
        <v>10</v>
      </c>
      <c r="E10" s="16">
        <v>819500</v>
      </c>
      <c r="F10" s="16">
        <f t="shared" si="0"/>
        <v>8195000</v>
      </c>
      <c r="G10" s="6"/>
      <c r="H10" s="14"/>
      <c r="I10" s="11"/>
    </row>
    <row r="11" spans="1:10" ht="16.5">
      <c r="A11" s="6"/>
      <c r="B11" s="8" t="s">
        <v>59</v>
      </c>
      <c r="C11" s="15" t="s">
        <v>32</v>
      </c>
      <c r="D11" s="15">
        <v>5</v>
      </c>
      <c r="E11" s="16">
        <v>506600</v>
      </c>
      <c r="F11" s="16">
        <f t="shared" si="0"/>
        <v>2533000</v>
      </c>
      <c r="G11" s="6"/>
      <c r="I11" s="11"/>
    </row>
    <row r="12" spans="1:10" ht="82.5">
      <c r="A12" s="6">
        <v>4</v>
      </c>
      <c r="B12" s="8" t="s">
        <v>43</v>
      </c>
      <c r="C12" s="15"/>
      <c r="D12" s="15"/>
      <c r="E12" s="16"/>
      <c r="F12" s="16">
        <f t="shared" si="0"/>
        <v>0</v>
      </c>
      <c r="G12" s="6"/>
      <c r="I12" s="12"/>
    </row>
    <row r="13" spans="1:10" ht="16.5">
      <c r="A13" s="13">
        <v>4.0999999999999996</v>
      </c>
      <c r="B13" s="8" t="s">
        <v>22</v>
      </c>
      <c r="C13" s="15"/>
      <c r="D13" s="15"/>
      <c r="E13" s="16"/>
      <c r="F13" s="16">
        <f t="shared" si="0"/>
        <v>0</v>
      </c>
      <c r="G13" s="13"/>
      <c r="I13" s="12"/>
    </row>
    <row r="14" spans="1:10" ht="16.5">
      <c r="A14" s="13"/>
      <c r="B14" s="8" t="s">
        <v>23</v>
      </c>
      <c r="C14" s="15" t="s">
        <v>34</v>
      </c>
      <c r="D14" s="15">
        <v>1</v>
      </c>
      <c r="E14" s="16">
        <v>1050000</v>
      </c>
      <c r="F14" s="16">
        <f t="shared" si="0"/>
        <v>1050000</v>
      </c>
      <c r="G14" s="13"/>
      <c r="I14" s="12"/>
    </row>
    <row r="15" spans="1:10" ht="16.5">
      <c r="A15" s="13"/>
      <c r="B15" s="8" t="s">
        <v>24</v>
      </c>
      <c r="C15" s="15" t="s">
        <v>34</v>
      </c>
      <c r="D15" s="15">
        <v>1</v>
      </c>
      <c r="E15" s="16">
        <v>350000</v>
      </c>
      <c r="F15" s="16">
        <f t="shared" si="0"/>
        <v>350000</v>
      </c>
      <c r="G15" s="13"/>
      <c r="I15" s="12"/>
    </row>
    <row r="16" spans="1:10" ht="16.5">
      <c r="A16" s="13"/>
      <c r="B16" s="8" t="s">
        <v>25</v>
      </c>
      <c r="C16" s="15" t="s">
        <v>34</v>
      </c>
      <c r="D16" s="15">
        <v>25</v>
      </c>
      <c r="E16" s="16">
        <v>20000</v>
      </c>
      <c r="F16" s="16">
        <f t="shared" si="0"/>
        <v>500000</v>
      </c>
      <c r="G16" s="13"/>
      <c r="I16" s="12"/>
    </row>
    <row r="17" spans="1:9" ht="16.5">
      <c r="A17" s="25"/>
      <c r="B17" s="8" t="s">
        <v>64</v>
      </c>
      <c r="C17" s="15" t="s">
        <v>44</v>
      </c>
      <c r="D17" s="15">
        <v>25</v>
      </c>
      <c r="E17" s="16">
        <v>70000</v>
      </c>
      <c r="F17" s="16">
        <f t="shared" si="0"/>
        <v>1750000</v>
      </c>
      <c r="G17" s="25"/>
      <c r="I17" s="12"/>
    </row>
    <row r="18" spans="1:9" ht="16.5">
      <c r="A18" s="6">
        <v>4.2</v>
      </c>
      <c r="B18" s="8" t="s">
        <v>33</v>
      </c>
      <c r="C18" s="15" t="s">
        <v>36</v>
      </c>
      <c r="D18" s="15">
        <v>40</v>
      </c>
      <c r="E18" s="16">
        <v>20000000</v>
      </c>
      <c r="F18" s="16">
        <f t="shared" si="0"/>
        <v>800000000</v>
      </c>
      <c r="G18" s="6"/>
      <c r="I18" s="12"/>
    </row>
    <row r="19" spans="1:9" ht="16.5">
      <c r="A19" s="6">
        <v>5</v>
      </c>
      <c r="B19" s="21" t="s">
        <v>38</v>
      </c>
      <c r="C19" s="15" t="s">
        <v>35</v>
      </c>
      <c r="D19" s="15">
        <v>1</v>
      </c>
      <c r="E19" s="16">
        <v>15000000</v>
      </c>
      <c r="F19" s="16">
        <f>E19</f>
        <v>15000000</v>
      </c>
      <c r="G19" s="6"/>
    </row>
    <row r="20" spans="1:9" ht="16.5">
      <c r="A20" s="6">
        <v>6</v>
      </c>
      <c r="B20" s="21" t="s">
        <v>37</v>
      </c>
      <c r="C20" s="15" t="s">
        <v>35</v>
      </c>
      <c r="D20" s="15">
        <v>1</v>
      </c>
      <c r="E20" s="16">
        <v>139537800</v>
      </c>
      <c r="F20" s="16">
        <f>E20</f>
        <v>139537800</v>
      </c>
      <c r="G20" s="6"/>
    </row>
    <row r="21" spans="1:9" ht="66">
      <c r="A21" s="6">
        <v>7</v>
      </c>
      <c r="B21" s="8" t="s">
        <v>65</v>
      </c>
      <c r="C21" s="15" t="s">
        <v>35</v>
      </c>
      <c r="D21" s="15">
        <v>7</v>
      </c>
      <c r="E21" s="16">
        <v>350000</v>
      </c>
      <c r="F21" s="16">
        <f t="shared" si="0"/>
        <v>2450000</v>
      </c>
      <c r="G21" s="6"/>
    </row>
    <row r="22" spans="1:9" ht="66">
      <c r="A22" s="6">
        <v>8</v>
      </c>
      <c r="B22" s="8" t="s">
        <v>63</v>
      </c>
      <c r="C22" s="15"/>
      <c r="D22" s="15"/>
      <c r="E22" s="16">
        <v>10000000</v>
      </c>
      <c r="F22" s="16">
        <f>E22</f>
        <v>10000000</v>
      </c>
      <c r="G22" s="6"/>
    </row>
    <row r="23" spans="1:9" ht="49.5">
      <c r="A23" s="6">
        <v>9</v>
      </c>
      <c r="B23" s="8" t="s">
        <v>62</v>
      </c>
      <c r="C23" s="15"/>
      <c r="D23" s="15"/>
      <c r="E23" s="16"/>
      <c r="F23" s="16">
        <f t="shared" si="0"/>
        <v>0</v>
      </c>
      <c r="G23" s="6"/>
    </row>
    <row r="24" spans="1:9" ht="16.5">
      <c r="A24" s="6"/>
      <c r="B24" s="10" t="s">
        <v>23</v>
      </c>
      <c r="C24" s="15" t="s">
        <v>35</v>
      </c>
      <c r="D24" s="15">
        <v>1</v>
      </c>
      <c r="E24" s="16">
        <v>420000</v>
      </c>
      <c r="F24" s="16">
        <f t="shared" si="0"/>
        <v>420000</v>
      </c>
      <c r="G24" s="6"/>
    </row>
    <row r="25" spans="1:9" ht="16.5">
      <c r="A25" s="6"/>
      <c r="B25" s="10" t="s">
        <v>60</v>
      </c>
      <c r="C25" s="15" t="s">
        <v>35</v>
      </c>
      <c r="D25" s="15">
        <v>15</v>
      </c>
      <c r="E25" s="16">
        <v>70000</v>
      </c>
      <c r="F25" s="16">
        <f t="shared" si="0"/>
        <v>1050000</v>
      </c>
      <c r="G25" s="6"/>
    </row>
    <row r="26" spans="1:9" ht="16.5">
      <c r="A26" s="7"/>
      <c r="B26" s="10" t="s">
        <v>13</v>
      </c>
      <c r="C26" s="15" t="s">
        <v>35</v>
      </c>
      <c r="D26" s="15">
        <v>16</v>
      </c>
      <c r="E26" s="16">
        <v>40000</v>
      </c>
      <c r="F26" s="16">
        <f t="shared" si="0"/>
        <v>640000</v>
      </c>
      <c r="G26" s="7"/>
    </row>
    <row r="27" spans="1:9" ht="16.5">
      <c r="A27" s="7"/>
      <c r="B27" s="10" t="s">
        <v>14</v>
      </c>
      <c r="C27" s="15" t="s">
        <v>44</v>
      </c>
      <c r="D27" s="15">
        <v>16</v>
      </c>
      <c r="E27" s="16">
        <v>70000</v>
      </c>
      <c r="F27" s="16">
        <f t="shared" si="0"/>
        <v>1120000</v>
      </c>
      <c r="G27" s="7"/>
    </row>
    <row r="28" spans="1:9" ht="49.5">
      <c r="A28" s="6">
        <v>10</v>
      </c>
      <c r="B28" s="8" t="s">
        <v>39</v>
      </c>
      <c r="C28" s="15"/>
      <c r="D28" s="15"/>
      <c r="E28" s="16"/>
      <c r="F28" s="16">
        <f t="shared" si="0"/>
        <v>0</v>
      </c>
      <c r="G28" s="6"/>
    </row>
    <row r="29" spans="1:9" ht="33">
      <c r="A29" s="19"/>
      <c r="B29" s="8" t="s">
        <v>41</v>
      </c>
      <c r="C29" s="15" t="s">
        <v>42</v>
      </c>
      <c r="D29" s="15">
        <v>15</v>
      </c>
      <c r="E29" s="16">
        <v>150000</v>
      </c>
      <c r="F29" s="16">
        <f t="shared" si="0"/>
        <v>2250000</v>
      </c>
      <c r="G29" s="19"/>
    </row>
    <row r="30" spans="1:9" ht="16.5">
      <c r="A30" s="19"/>
      <c r="B30" s="8" t="s">
        <v>40</v>
      </c>
      <c r="C30" s="15" t="s">
        <v>42</v>
      </c>
      <c r="D30" s="15">
        <v>15</v>
      </c>
      <c r="E30" s="16">
        <v>60000</v>
      </c>
      <c r="F30" s="16">
        <f t="shared" si="0"/>
        <v>900000</v>
      </c>
      <c r="G30" s="19"/>
    </row>
    <row r="31" spans="1:9" ht="49.5">
      <c r="A31" s="6">
        <v>11</v>
      </c>
      <c r="B31" s="8" t="s">
        <v>66</v>
      </c>
      <c r="C31" s="15"/>
      <c r="D31" s="15"/>
      <c r="E31" s="16"/>
      <c r="F31" s="16">
        <f t="shared" si="0"/>
        <v>0</v>
      </c>
      <c r="G31" s="6"/>
    </row>
    <row r="32" spans="1:9" ht="33">
      <c r="A32" s="7">
        <v>12</v>
      </c>
      <c r="B32" s="8" t="s">
        <v>15</v>
      </c>
      <c r="C32" s="15" t="s">
        <v>17</v>
      </c>
      <c r="D32" s="15">
        <v>1</v>
      </c>
      <c r="E32" s="16">
        <v>20000000</v>
      </c>
      <c r="F32" s="16">
        <f t="shared" si="0"/>
        <v>20000000</v>
      </c>
      <c r="G32" s="7"/>
    </row>
    <row r="33" spans="1:7" ht="16.5">
      <c r="A33" s="7"/>
      <c r="B33" s="22" t="s">
        <v>16</v>
      </c>
      <c r="C33" s="23" t="s">
        <v>17</v>
      </c>
      <c r="D33" s="23">
        <v>1</v>
      </c>
      <c r="E33" s="24">
        <v>7000000</v>
      </c>
      <c r="F33" s="24">
        <f t="shared" si="0"/>
        <v>7000000</v>
      </c>
      <c r="G33" s="7"/>
    </row>
    <row r="34" spans="1:7" ht="16.5">
      <c r="A34" s="7"/>
      <c r="B34" s="8" t="s">
        <v>18</v>
      </c>
      <c r="C34" s="15" t="s">
        <v>17</v>
      </c>
      <c r="D34" s="15">
        <v>30</v>
      </c>
      <c r="E34" s="16">
        <v>50000</v>
      </c>
      <c r="F34" s="16">
        <f t="shared" si="0"/>
        <v>1500000</v>
      </c>
      <c r="G34" s="7"/>
    </row>
    <row r="35" spans="1:7" ht="16.5">
      <c r="A35" s="7"/>
      <c r="B35" s="8" t="s">
        <v>61</v>
      </c>
      <c r="C35" s="15" t="s">
        <v>17</v>
      </c>
      <c r="D35" s="15">
        <v>30</v>
      </c>
      <c r="E35" s="16">
        <v>80000</v>
      </c>
      <c r="F35" s="16">
        <f t="shared" si="0"/>
        <v>2400000</v>
      </c>
      <c r="G35" s="7"/>
    </row>
    <row r="36" spans="1:7" ht="49.5">
      <c r="A36" s="6">
        <v>13</v>
      </c>
      <c r="B36" s="8" t="s">
        <v>45</v>
      </c>
      <c r="C36" s="15" t="s">
        <v>36</v>
      </c>
      <c r="D36" s="15">
        <v>20</v>
      </c>
      <c r="E36" s="16">
        <v>5000000</v>
      </c>
      <c r="F36" s="16">
        <f t="shared" si="0"/>
        <v>100000000</v>
      </c>
      <c r="G36" s="6"/>
    </row>
    <row r="37" spans="1:7" ht="66">
      <c r="A37" s="6">
        <v>14</v>
      </c>
      <c r="B37" s="8" t="s">
        <v>46</v>
      </c>
      <c r="C37" s="15" t="s">
        <v>35</v>
      </c>
      <c r="D37" s="15">
        <v>9</v>
      </c>
      <c r="E37" s="16">
        <v>350000</v>
      </c>
      <c r="F37" s="16">
        <f t="shared" si="0"/>
        <v>3150000</v>
      </c>
      <c r="G37" s="6"/>
    </row>
    <row r="38" spans="1:7" ht="33">
      <c r="A38" s="6">
        <v>15</v>
      </c>
      <c r="B38" s="8" t="s">
        <v>9</v>
      </c>
      <c r="C38" s="15"/>
      <c r="D38" s="15"/>
      <c r="E38" s="16"/>
      <c r="F38" s="16">
        <f t="shared" si="0"/>
        <v>0</v>
      </c>
      <c r="G38" s="6"/>
    </row>
    <row r="39" spans="1:7" ht="16.5">
      <c r="A39" s="6"/>
      <c r="B39" s="10" t="s">
        <v>10</v>
      </c>
      <c r="C39" s="15" t="s">
        <v>35</v>
      </c>
      <c r="D39" s="15">
        <v>1</v>
      </c>
      <c r="E39" s="16">
        <v>700000</v>
      </c>
      <c r="F39" s="16">
        <f t="shared" si="0"/>
        <v>700000</v>
      </c>
      <c r="G39" s="6"/>
    </row>
    <row r="40" spans="1:7" ht="16.5">
      <c r="A40" s="6"/>
      <c r="B40" s="10" t="s">
        <v>11</v>
      </c>
      <c r="C40" s="15" t="s">
        <v>35</v>
      </c>
      <c r="D40" s="15">
        <v>14</v>
      </c>
      <c r="E40" s="16">
        <v>350000</v>
      </c>
      <c r="F40" s="16">
        <f t="shared" si="0"/>
        <v>4900000</v>
      </c>
      <c r="G40" s="6"/>
    </row>
    <row r="41" spans="1:7" ht="16.5">
      <c r="A41" s="6"/>
      <c r="B41" s="10" t="s">
        <v>19</v>
      </c>
      <c r="C41" s="15" t="s">
        <v>44</v>
      </c>
      <c r="D41" s="15">
        <v>15</v>
      </c>
      <c r="E41" s="16">
        <v>70000</v>
      </c>
      <c r="F41" s="16">
        <f t="shared" si="0"/>
        <v>1050000</v>
      </c>
      <c r="G41" s="6"/>
    </row>
    <row r="42" spans="1:7" ht="16.5">
      <c r="A42" s="6"/>
      <c r="B42" s="10" t="s">
        <v>20</v>
      </c>
      <c r="C42" s="15" t="s">
        <v>32</v>
      </c>
      <c r="D42" s="15">
        <v>1</v>
      </c>
      <c r="E42" s="16">
        <v>5000000</v>
      </c>
      <c r="F42" s="16">
        <f t="shared" si="0"/>
        <v>5000000</v>
      </c>
      <c r="G42" s="6"/>
    </row>
    <row r="43" spans="1:7" ht="16.5">
      <c r="A43" s="6"/>
      <c r="B43" s="10" t="s">
        <v>13</v>
      </c>
      <c r="C43" s="15" t="s">
        <v>32</v>
      </c>
      <c r="D43" s="15">
        <v>15</v>
      </c>
      <c r="E43" s="16">
        <v>40000</v>
      </c>
      <c r="F43" s="16">
        <f t="shared" si="0"/>
        <v>600000</v>
      </c>
      <c r="G43" s="6"/>
    </row>
    <row r="44" spans="1:7" ht="16.5">
      <c r="A44" s="6">
        <v>16</v>
      </c>
      <c r="B44" s="9" t="s">
        <v>12</v>
      </c>
      <c r="C44" s="15"/>
      <c r="D44" s="15"/>
      <c r="E44" s="16"/>
      <c r="F44" s="16">
        <f t="shared" si="0"/>
        <v>0</v>
      </c>
      <c r="G44" s="6"/>
    </row>
    <row r="45" spans="1:7" ht="33">
      <c r="A45" s="6">
        <v>1</v>
      </c>
      <c r="B45" s="10" t="s">
        <v>48</v>
      </c>
      <c r="C45" s="15" t="s">
        <v>47</v>
      </c>
      <c r="D45" s="15">
        <f>2*2*2</f>
        <v>8</v>
      </c>
      <c r="E45" s="16">
        <v>200000</v>
      </c>
      <c r="F45" s="16">
        <f t="shared" si="0"/>
        <v>1600000</v>
      </c>
      <c r="G45" s="6"/>
    </row>
    <row r="46" spans="1:7" ht="33">
      <c r="A46" s="6"/>
      <c r="B46" s="10" t="s">
        <v>49</v>
      </c>
      <c r="C46" s="15" t="s">
        <v>35</v>
      </c>
      <c r="D46" s="15">
        <f>2*1*2</f>
        <v>4</v>
      </c>
      <c r="E46" s="16">
        <v>350000</v>
      </c>
      <c r="F46" s="16">
        <f t="shared" si="0"/>
        <v>1400000</v>
      </c>
      <c r="G46" s="6"/>
    </row>
    <row r="47" spans="1:7" ht="33">
      <c r="A47" s="6"/>
      <c r="B47" s="10" t="s">
        <v>57</v>
      </c>
      <c r="C47" s="15" t="s">
        <v>50</v>
      </c>
      <c r="D47" s="15">
        <f>(2*2*340)/10</f>
        <v>136</v>
      </c>
      <c r="E47" s="16">
        <v>25000</v>
      </c>
      <c r="F47" s="16">
        <f t="shared" si="0"/>
        <v>3400000</v>
      </c>
      <c r="G47" s="6"/>
    </row>
    <row r="48" spans="1:7" ht="16.5">
      <c r="A48" s="6">
        <v>2</v>
      </c>
      <c r="B48" s="9" t="s">
        <v>51</v>
      </c>
      <c r="C48" s="15"/>
      <c r="D48" s="15"/>
      <c r="E48" s="16"/>
      <c r="F48" s="16">
        <f t="shared" si="0"/>
        <v>0</v>
      </c>
      <c r="G48" s="6"/>
    </row>
    <row r="49" spans="1:7" ht="33">
      <c r="A49" s="7"/>
      <c r="B49" s="10" t="s">
        <v>52</v>
      </c>
      <c r="C49" s="15" t="s">
        <v>32</v>
      </c>
      <c r="D49" s="15">
        <f>1*5*7</f>
        <v>35</v>
      </c>
      <c r="E49" s="16">
        <v>200000</v>
      </c>
      <c r="F49" s="16">
        <f t="shared" si="0"/>
        <v>7000000</v>
      </c>
      <c r="G49" s="7"/>
    </row>
    <row r="50" spans="1:7" ht="16.5">
      <c r="A50" s="7"/>
      <c r="B50" s="9" t="s">
        <v>53</v>
      </c>
      <c r="C50" s="15" t="s">
        <v>54</v>
      </c>
      <c r="D50" s="15">
        <f>1*4*7</f>
        <v>28</v>
      </c>
      <c r="E50" s="16">
        <v>350000</v>
      </c>
      <c r="F50" s="16">
        <f t="shared" si="0"/>
        <v>9800000</v>
      </c>
      <c r="G50" s="7"/>
    </row>
    <row r="51" spans="1:7" ht="16.5">
      <c r="A51" s="7"/>
      <c r="B51" s="9" t="s">
        <v>56</v>
      </c>
      <c r="C51" s="15" t="s">
        <v>50</v>
      </c>
      <c r="D51" s="15">
        <f>(7*200)/10</f>
        <v>140</v>
      </c>
      <c r="E51" s="16">
        <v>25000</v>
      </c>
      <c r="F51" s="16">
        <f t="shared" si="0"/>
        <v>3500000</v>
      </c>
      <c r="G51" s="7"/>
    </row>
    <row r="52" spans="1:7" ht="33">
      <c r="A52" s="6">
        <v>17</v>
      </c>
      <c r="B52" s="8" t="s">
        <v>55</v>
      </c>
      <c r="C52" s="15"/>
      <c r="D52" s="15"/>
      <c r="E52" s="16"/>
      <c r="F52" s="16">
        <v>10000000</v>
      </c>
      <c r="G52" s="6"/>
    </row>
    <row r="53" spans="1:7" ht="30" customHeight="1">
      <c r="A53" s="6"/>
      <c r="B53" s="18" t="s">
        <v>8</v>
      </c>
      <c r="C53" s="15"/>
      <c r="D53" s="15"/>
      <c r="E53" s="16"/>
      <c r="F53" s="17">
        <f>SUM(F7:F52)</f>
        <v>1185795800</v>
      </c>
      <c r="G53" s="25"/>
    </row>
    <row r="54" spans="1:7" ht="32.25" customHeight="1">
      <c r="B54" s="26" t="s">
        <v>67</v>
      </c>
      <c r="C54" s="26"/>
      <c r="D54" s="26"/>
      <c r="E54" s="26"/>
      <c r="F54" s="26"/>
      <c r="G54" s="26"/>
    </row>
  </sheetData>
  <mergeCells count="10">
    <mergeCell ref="B54:G54"/>
    <mergeCell ref="A1:G1"/>
    <mergeCell ref="A2:G2"/>
    <mergeCell ref="A4:G4"/>
    <mergeCell ref="A5:A6"/>
    <mergeCell ref="B5:B6"/>
    <mergeCell ref="C5:C6"/>
    <mergeCell ref="D5:D6"/>
    <mergeCell ref="G5:G6"/>
    <mergeCell ref="A3:G3"/>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a9be5fa392da76f1</MaTinBai>
    <_dlc_DocId xmlns="ae4e42cd-c673-4541-a17d-d353a4125f5e">DDYPFUVZ5X6F-6-4713</_dlc_DocId>
    <_dlc_DocIdUrl xmlns="ae4e42cd-c673-4541-a17d-d353a4125f5e">
      <Url>https://dbdc.backan.gov.vn/_layouts/15/DocIdRedir.aspx?ID=DDYPFUVZ5X6F-6-4713</Url>
      <Description>DDYPFUVZ5X6F-6-4713</Description>
    </_dlc_DocIdUrl>
  </documentManagement>
</p:properties>
</file>

<file path=customXml/itemProps1.xml><?xml version="1.0" encoding="utf-8"?>
<ds:datastoreItem xmlns:ds="http://schemas.openxmlformats.org/officeDocument/2006/customXml" ds:itemID="{2627FBD1-FFC2-45EA-B838-7480439AD379}"/>
</file>

<file path=customXml/itemProps2.xml><?xml version="1.0" encoding="utf-8"?>
<ds:datastoreItem xmlns:ds="http://schemas.openxmlformats.org/officeDocument/2006/customXml" ds:itemID="{AD7D06AE-08F4-4CD1-A256-EC795B3A1F00}"/>
</file>

<file path=customXml/itemProps3.xml><?xml version="1.0" encoding="utf-8"?>
<ds:datastoreItem xmlns:ds="http://schemas.openxmlformats.org/officeDocument/2006/customXml" ds:itemID="{F20B968E-CCE3-43C3-A9BA-8B337396F9D0}"/>
</file>

<file path=customXml/itemProps4.xml><?xml version="1.0" encoding="utf-8"?>
<ds:datastoreItem xmlns:ds="http://schemas.openxmlformats.org/officeDocument/2006/customXml" ds:itemID="{61B4F5F5-136B-414F-8656-76D9BA4A8C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xiem</cp:lastModifiedBy>
  <cp:lastPrinted>2022-09-23T01:46:41Z</cp:lastPrinted>
  <dcterms:created xsi:type="dcterms:W3CDTF">2019-10-27T03:52:00Z</dcterms:created>
  <dcterms:modified xsi:type="dcterms:W3CDTF">2022-10-28T04:21:03Z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7CEB1A81A15C4F31AD43B0284F7ACC16</vt:lpwstr>
  </property>
  <property fmtid="{D5CDD505-2E9C-101B-9397-08002B2CF9AE}" pid="4" name="KSOProductBuildVer">
    <vt:lpwstr>1033-11.2.0.11042</vt:lpwstr>
  </property>
  <property fmtid="{D5CDD505-2E9C-101B-9397-08002B2CF9AE}" pid="5" name="ContentTypeId">
    <vt:lpwstr>0x010100A8040F126D0B4B4DB83E10593CC9657E</vt:lpwstr>
  </property>
  <property fmtid="{D5CDD505-2E9C-101B-9397-08002B2CF9AE}" pid="6" name="_dlc_DocIdItemGuid">
    <vt:lpwstr>821f48f0-33da-4cfe-a70a-ebff47024280</vt:lpwstr>
  </property>
</Properties>
</file>