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Năm 2023\HĐND\2209\"/>
    </mc:Choice>
  </mc:AlternateContent>
  <xr:revisionPtr revIDLastSave="0" documentId="13_ncr:1_{C3B8933A-D8A1-4131-AE1A-C73C1BB1D126}" xr6:coauthVersionLast="47" xr6:coauthVersionMax="47" xr10:uidLastSave="{00000000-0000-0000-0000-000000000000}"/>
  <bookViews>
    <workbookView xWindow="-120" yWindow="-120" windowWidth="29040" windowHeight="15840" firstSheet="3" activeTab="3" xr2:uid="{00000000-000D-0000-FFFF-FFFF00000000}"/>
  </bookViews>
  <sheets>
    <sheet name="Biểu Tờ trình" sheetId="3" state="hidden" r:id="rId1"/>
    <sheet name="Thuyết minh PAĐC" sheetId="2" state="hidden" r:id="rId2"/>
    <sheet name="Tiếp thu giải trình" sheetId="4" state="hidden" r:id="rId3"/>
    <sheet name="Biểu NQ" sheetId="1" r:id="rId4"/>
  </sheets>
  <definedNames>
    <definedName name="_xlnm.Print_Titles" localSheetId="3">'Biểu NQ'!$4:$7</definedName>
    <definedName name="_xlnm.Print_Titles" localSheetId="0">'Biểu Tờ trình'!$4:$7</definedName>
    <definedName name="_xlnm.Print_Titles" localSheetId="1">'Thuyết minh PAĐC'!$4:$5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9" i="3" l="1"/>
  <c r="K27" i="1"/>
  <c r="N49" i="1"/>
  <c r="N48" i="1" s="1"/>
  <c r="M49" i="1"/>
  <c r="L49" i="1" s="1"/>
  <c r="L48" i="1" s="1"/>
  <c r="I49" i="1"/>
  <c r="K48" i="1"/>
  <c r="J48" i="1"/>
  <c r="I48" i="1"/>
  <c r="H48" i="1"/>
  <c r="G48" i="1"/>
  <c r="F48" i="1"/>
  <c r="F49" i="1"/>
  <c r="I48" i="2"/>
  <c r="C48" i="2"/>
  <c r="K26" i="2"/>
  <c r="K47" i="2"/>
  <c r="J47" i="2"/>
  <c r="I47" i="2"/>
  <c r="H47" i="2"/>
  <c r="G47" i="2"/>
  <c r="E47" i="2"/>
  <c r="D47" i="2"/>
  <c r="C47" i="2"/>
  <c r="N48" i="2"/>
  <c r="M48" i="2"/>
  <c r="M47" i="2" s="1"/>
  <c r="F48" i="2"/>
  <c r="F47" i="2" s="1"/>
  <c r="K27" i="3"/>
  <c r="K48" i="3"/>
  <c r="J48" i="3"/>
  <c r="I48" i="3"/>
  <c r="H48" i="3"/>
  <c r="G48" i="3"/>
  <c r="E48" i="3"/>
  <c r="D48" i="3"/>
  <c r="C48" i="3"/>
  <c r="F49" i="3"/>
  <c r="F48" i="3" s="1"/>
  <c r="N49" i="3"/>
  <c r="N48" i="3" s="1"/>
  <c r="M49" i="3"/>
  <c r="I45" i="3" l="1"/>
  <c r="M48" i="1"/>
  <c r="L49" i="3"/>
  <c r="L48" i="3" s="1"/>
  <c r="L48" i="2"/>
  <c r="L47" i="2" s="1"/>
  <c r="N47" i="2"/>
  <c r="M48" i="3"/>
  <c r="N52" i="3"/>
  <c r="M52" i="3"/>
  <c r="M51" i="3" s="1"/>
  <c r="M50" i="3" s="1"/>
  <c r="F52" i="3"/>
  <c r="F51" i="3" s="1"/>
  <c r="F50" i="3" s="1"/>
  <c r="K51" i="3"/>
  <c r="K50" i="3" s="1"/>
  <c r="J51" i="3"/>
  <c r="J50" i="3" s="1"/>
  <c r="H51" i="3"/>
  <c r="H50" i="3" s="1"/>
  <c r="G51" i="3"/>
  <c r="E51" i="3"/>
  <c r="E50" i="3" s="1"/>
  <c r="D51" i="3"/>
  <c r="C51" i="3"/>
  <c r="C50" i="3" s="1"/>
  <c r="G50" i="3"/>
  <c r="D50" i="3"/>
  <c r="N47" i="3"/>
  <c r="N46" i="3" s="1"/>
  <c r="N45" i="3" s="1"/>
  <c r="M47" i="3"/>
  <c r="F47" i="3"/>
  <c r="F46" i="3" s="1"/>
  <c r="F45" i="3" s="1"/>
  <c r="C47" i="3"/>
  <c r="M46" i="3"/>
  <c r="K46" i="3"/>
  <c r="K45" i="3" s="1"/>
  <c r="J46" i="3"/>
  <c r="J45" i="3" s="1"/>
  <c r="I46" i="3"/>
  <c r="H46" i="3"/>
  <c r="H45" i="3" s="1"/>
  <c r="G46" i="3"/>
  <c r="G45" i="3" s="1"/>
  <c r="E46" i="3"/>
  <c r="E45" i="3" s="1"/>
  <c r="D46" i="3"/>
  <c r="D45" i="3" s="1"/>
  <c r="C46" i="3"/>
  <c r="C45" i="3" s="1"/>
  <c r="N44" i="3"/>
  <c r="M44" i="3"/>
  <c r="M43" i="3" s="1"/>
  <c r="M42" i="3" s="1"/>
  <c r="L44" i="3"/>
  <c r="L43" i="3" s="1"/>
  <c r="L42" i="3" s="1"/>
  <c r="F44" i="3"/>
  <c r="F43" i="3" s="1"/>
  <c r="F42" i="3" s="1"/>
  <c r="N43" i="3"/>
  <c r="N42" i="3" s="1"/>
  <c r="K43" i="3"/>
  <c r="J43" i="3"/>
  <c r="I43" i="3"/>
  <c r="H43" i="3"/>
  <c r="G43" i="3"/>
  <c r="G42" i="3" s="1"/>
  <c r="E43" i="3"/>
  <c r="E42" i="3" s="1"/>
  <c r="D43" i="3"/>
  <c r="D42" i="3" s="1"/>
  <c r="C43" i="3"/>
  <c r="C42" i="3" s="1"/>
  <c r="K42" i="3"/>
  <c r="J42" i="3"/>
  <c r="I42" i="3"/>
  <c r="H42" i="3"/>
  <c r="N41" i="3"/>
  <c r="M41" i="3"/>
  <c r="F41" i="3"/>
  <c r="N40" i="3"/>
  <c r="M40" i="3"/>
  <c r="L40" i="3" s="1"/>
  <c r="F40" i="3"/>
  <c r="C40" i="3"/>
  <c r="C37" i="3" s="1"/>
  <c r="C36" i="3" s="1"/>
  <c r="N39" i="3"/>
  <c r="M39" i="3"/>
  <c r="F39" i="3"/>
  <c r="N38" i="3"/>
  <c r="M38" i="3"/>
  <c r="F38" i="3"/>
  <c r="K37" i="3"/>
  <c r="K36" i="3" s="1"/>
  <c r="J37" i="3"/>
  <c r="J36" i="3" s="1"/>
  <c r="I37" i="3"/>
  <c r="I36" i="3" s="1"/>
  <c r="H37" i="3"/>
  <c r="H36" i="3" s="1"/>
  <c r="G37" i="3"/>
  <c r="E37" i="3"/>
  <c r="E36" i="3" s="1"/>
  <c r="D37" i="3"/>
  <c r="G36" i="3"/>
  <c r="D36" i="3"/>
  <c r="N35" i="3"/>
  <c r="M35" i="3"/>
  <c r="L35" i="3" s="1"/>
  <c r="I35" i="3"/>
  <c r="C35" i="3"/>
  <c r="N34" i="3"/>
  <c r="M34" i="3"/>
  <c r="I34" i="3"/>
  <c r="C34" i="3"/>
  <c r="K33" i="3"/>
  <c r="J33" i="3"/>
  <c r="H33" i="3"/>
  <c r="G33" i="3"/>
  <c r="G28" i="3" s="1"/>
  <c r="F33" i="3"/>
  <c r="E33" i="3"/>
  <c r="D33" i="3"/>
  <c r="N32" i="3"/>
  <c r="N31" i="3" s="1"/>
  <c r="M32" i="3"/>
  <c r="F32" i="3"/>
  <c r="F31" i="3" s="1"/>
  <c r="K31" i="3"/>
  <c r="J31" i="3"/>
  <c r="I31" i="3"/>
  <c r="H31" i="3"/>
  <c r="G31" i="3"/>
  <c r="E31" i="3"/>
  <c r="D31" i="3"/>
  <c r="C31" i="3"/>
  <c r="N30" i="3"/>
  <c r="M30" i="3"/>
  <c r="M29" i="3" s="1"/>
  <c r="C30" i="3"/>
  <c r="C29" i="3" s="1"/>
  <c r="K29" i="3"/>
  <c r="J29" i="3"/>
  <c r="I29" i="3"/>
  <c r="H29" i="3"/>
  <c r="G29" i="3"/>
  <c r="F29" i="3"/>
  <c r="E29" i="3"/>
  <c r="D29" i="3"/>
  <c r="N27" i="3"/>
  <c r="N26" i="3" s="1"/>
  <c r="M27" i="3"/>
  <c r="M26" i="3" s="1"/>
  <c r="I27" i="3"/>
  <c r="I26" i="3" s="1"/>
  <c r="F27" i="3"/>
  <c r="F26" i="3" s="1"/>
  <c r="K26" i="3"/>
  <c r="J26" i="3"/>
  <c r="H26" i="3"/>
  <c r="H22" i="3" s="1"/>
  <c r="G26" i="3"/>
  <c r="E26" i="3"/>
  <c r="D26" i="3"/>
  <c r="C26" i="3"/>
  <c r="N25" i="3"/>
  <c r="M25" i="3"/>
  <c r="L25" i="3" s="1"/>
  <c r="F25" i="3"/>
  <c r="F23" i="3" s="1"/>
  <c r="F22" i="3" s="1"/>
  <c r="N24" i="3"/>
  <c r="N23" i="3" s="1"/>
  <c r="M24" i="3"/>
  <c r="F24" i="3"/>
  <c r="C24" i="3"/>
  <c r="K23" i="3"/>
  <c r="J23" i="3"/>
  <c r="I23" i="3"/>
  <c r="H23" i="3"/>
  <c r="G23" i="3"/>
  <c r="E23" i="3"/>
  <c r="D23" i="3"/>
  <c r="C23" i="3"/>
  <c r="D22" i="3"/>
  <c r="N21" i="3"/>
  <c r="M21" i="3"/>
  <c r="M20" i="3" s="1"/>
  <c r="M19" i="3" s="1"/>
  <c r="I21" i="3"/>
  <c r="F21" i="3"/>
  <c r="F20" i="3" s="1"/>
  <c r="F19" i="3" s="1"/>
  <c r="K20" i="3"/>
  <c r="K19" i="3" s="1"/>
  <c r="I20" i="3"/>
  <c r="I19" i="3" s="1"/>
  <c r="H20" i="3"/>
  <c r="H19" i="3" s="1"/>
  <c r="G20" i="3"/>
  <c r="G19" i="3" s="1"/>
  <c r="E20" i="3"/>
  <c r="E19" i="3" s="1"/>
  <c r="D20" i="3"/>
  <c r="D19" i="3" s="1"/>
  <c r="C20" i="3"/>
  <c r="J19" i="3"/>
  <c r="C19" i="3"/>
  <c r="N17" i="3"/>
  <c r="M17" i="3"/>
  <c r="L17" i="3" s="1"/>
  <c r="L16" i="3" s="1"/>
  <c r="L15" i="3" s="1"/>
  <c r="F17" i="3"/>
  <c r="N16" i="3"/>
  <c r="N15" i="3" s="1"/>
  <c r="K16" i="3"/>
  <c r="K15" i="3" s="1"/>
  <c r="J16" i="3"/>
  <c r="I16" i="3"/>
  <c r="H16" i="3"/>
  <c r="G16" i="3"/>
  <c r="F16" i="3"/>
  <c r="E16" i="3"/>
  <c r="E15" i="3" s="1"/>
  <c r="D16" i="3"/>
  <c r="D15" i="3" s="1"/>
  <c r="C16" i="3"/>
  <c r="C15" i="3" s="1"/>
  <c r="J15" i="3"/>
  <c r="I15" i="3"/>
  <c r="H15" i="3"/>
  <c r="G15" i="3"/>
  <c r="F15" i="3"/>
  <c r="N14" i="3"/>
  <c r="N13" i="3" s="1"/>
  <c r="M14" i="3"/>
  <c r="M13" i="3" s="1"/>
  <c r="F14" i="3"/>
  <c r="F13" i="3" s="1"/>
  <c r="C14" i="3"/>
  <c r="C13" i="3" s="1"/>
  <c r="K13" i="3"/>
  <c r="J13" i="3"/>
  <c r="I13" i="3"/>
  <c r="H13" i="3"/>
  <c r="G13" i="3"/>
  <c r="G10" i="3" s="1"/>
  <c r="E13" i="3"/>
  <c r="D13" i="3"/>
  <c r="N12" i="3"/>
  <c r="M12" i="3"/>
  <c r="I12" i="3"/>
  <c r="C12" i="3"/>
  <c r="C11" i="3" s="1"/>
  <c r="C10" i="3" s="1"/>
  <c r="N11" i="3"/>
  <c r="K11" i="3"/>
  <c r="J11" i="3"/>
  <c r="I11" i="3"/>
  <c r="H11" i="3"/>
  <c r="G11" i="3"/>
  <c r="F11" i="3"/>
  <c r="E11" i="3"/>
  <c r="E10" i="3" s="1"/>
  <c r="D11" i="3"/>
  <c r="F28" i="3" l="1"/>
  <c r="D28" i="3"/>
  <c r="H10" i="3"/>
  <c r="H9" i="3" s="1"/>
  <c r="F37" i="3"/>
  <c r="F36" i="3" s="1"/>
  <c r="L30" i="3"/>
  <c r="L29" i="3" s="1"/>
  <c r="C33" i="3"/>
  <c r="C28" i="3" s="1"/>
  <c r="C18" i="3" s="1"/>
  <c r="C8" i="3" s="1"/>
  <c r="L45" i="3"/>
  <c r="K10" i="3"/>
  <c r="L12" i="3"/>
  <c r="L11" i="3" s="1"/>
  <c r="M16" i="3"/>
  <c r="M15" i="3" s="1"/>
  <c r="L21" i="3"/>
  <c r="L20" i="3" s="1"/>
  <c r="L19" i="3" s="1"/>
  <c r="E22" i="3"/>
  <c r="J22" i="3"/>
  <c r="L24" i="3"/>
  <c r="L23" i="3" s="1"/>
  <c r="G22" i="3"/>
  <c r="G18" i="3" s="1"/>
  <c r="G8" i="3" s="1"/>
  <c r="K28" i="3"/>
  <c r="L47" i="3"/>
  <c r="L46" i="3" s="1"/>
  <c r="M45" i="3"/>
  <c r="L32" i="3"/>
  <c r="L31" i="3" s="1"/>
  <c r="E9" i="3"/>
  <c r="J28" i="3"/>
  <c r="J18" i="3" s="1"/>
  <c r="F10" i="3"/>
  <c r="F9" i="3" s="1"/>
  <c r="I10" i="3"/>
  <c r="C9" i="3"/>
  <c r="D18" i="3"/>
  <c r="J10" i="3"/>
  <c r="J9" i="3" s="1"/>
  <c r="K22" i="3"/>
  <c r="K18" i="3" s="1"/>
  <c r="C22" i="3"/>
  <c r="H28" i="3"/>
  <c r="I33" i="3"/>
  <c r="I28" i="3" s="1"/>
  <c r="I18" i="3" s="1"/>
  <c r="I8" i="3" s="1"/>
  <c r="N10" i="3"/>
  <c r="D10" i="3"/>
  <c r="E28" i="3"/>
  <c r="E18" i="3" s="1"/>
  <c r="E8" i="3" s="1"/>
  <c r="M33" i="3"/>
  <c r="I22" i="3"/>
  <c r="M23" i="3"/>
  <c r="L27" i="3"/>
  <c r="L26" i="3" s="1"/>
  <c r="L22" i="3" s="1"/>
  <c r="N33" i="3"/>
  <c r="L41" i="3"/>
  <c r="L52" i="3"/>
  <c r="L51" i="3" s="1"/>
  <c r="L50" i="3" s="1"/>
  <c r="N9" i="3"/>
  <c r="G9" i="3"/>
  <c r="L38" i="3"/>
  <c r="M37" i="3"/>
  <c r="M36" i="3" s="1"/>
  <c r="K9" i="3"/>
  <c r="H18" i="3"/>
  <c r="I9" i="3"/>
  <c r="N22" i="3"/>
  <c r="D9" i="3"/>
  <c r="M22" i="3"/>
  <c r="F18" i="3"/>
  <c r="L34" i="3"/>
  <c r="L33" i="3" s="1"/>
  <c r="L14" i="3"/>
  <c r="L13" i="3" s="1"/>
  <c r="L10" i="3" s="1"/>
  <c r="L9" i="3" s="1"/>
  <c r="N29" i="3"/>
  <c r="L39" i="3"/>
  <c r="M11" i="3"/>
  <c r="M10" i="3" s="1"/>
  <c r="M9" i="3" s="1"/>
  <c r="M31" i="3"/>
  <c r="M28" i="3" s="1"/>
  <c r="N20" i="3"/>
  <c r="N19" i="3" s="1"/>
  <c r="N37" i="3"/>
  <c r="N36" i="3" s="1"/>
  <c r="N51" i="3"/>
  <c r="N50" i="3" s="1"/>
  <c r="L28" i="3" l="1"/>
  <c r="J8" i="3"/>
  <c r="K8" i="3"/>
  <c r="D8" i="3"/>
  <c r="H8" i="3"/>
  <c r="N28" i="3"/>
  <c r="N18" i="3" s="1"/>
  <c r="N8" i="3" s="1"/>
  <c r="L37" i="3"/>
  <c r="L36" i="3" s="1"/>
  <c r="L18" i="3"/>
  <c r="L8" i="3" s="1"/>
  <c r="F8" i="3"/>
  <c r="M18" i="3"/>
  <c r="M8" i="3" s="1"/>
  <c r="C24" i="1"/>
  <c r="N31" i="2" l="1"/>
  <c r="M31" i="2"/>
  <c r="N35" i="1"/>
  <c r="M35" i="1"/>
  <c r="M12" i="1"/>
  <c r="N25" i="1"/>
  <c r="M25" i="1"/>
  <c r="N51" i="2"/>
  <c r="M51" i="2"/>
  <c r="M50" i="2" s="1"/>
  <c r="M49" i="2" s="1"/>
  <c r="F51" i="2"/>
  <c r="K50" i="2"/>
  <c r="K49" i="2" s="1"/>
  <c r="J50" i="2"/>
  <c r="J49" i="2" s="1"/>
  <c r="H50" i="2"/>
  <c r="H49" i="2" s="1"/>
  <c r="G50" i="2"/>
  <c r="G49" i="2" s="1"/>
  <c r="F50" i="2"/>
  <c r="F49" i="2" s="1"/>
  <c r="E50" i="2"/>
  <c r="D50" i="2"/>
  <c r="D49" i="2" s="1"/>
  <c r="C50" i="2"/>
  <c r="C49" i="2" s="1"/>
  <c r="E49" i="2"/>
  <c r="N46" i="2"/>
  <c r="N45" i="2" s="1"/>
  <c r="N44" i="2" s="1"/>
  <c r="M46" i="2"/>
  <c r="M45" i="2" s="1"/>
  <c r="M44" i="2" s="1"/>
  <c r="F46" i="2"/>
  <c r="F45" i="2" s="1"/>
  <c r="F44" i="2" s="1"/>
  <c r="C46" i="2"/>
  <c r="C45" i="2" s="1"/>
  <c r="C44" i="2" s="1"/>
  <c r="K45" i="2"/>
  <c r="K44" i="2" s="1"/>
  <c r="J45" i="2"/>
  <c r="J44" i="2" s="1"/>
  <c r="I45" i="2"/>
  <c r="I44" i="2" s="1"/>
  <c r="H45" i="2"/>
  <c r="H44" i="2" s="1"/>
  <c r="G45" i="2"/>
  <c r="G44" i="2" s="1"/>
  <c r="E45" i="2"/>
  <c r="E44" i="2" s="1"/>
  <c r="D45" i="2"/>
  <c r="D44" i="2" s="1"/>
  <c r="N43" i="2"/>
  <c r="N42" i="2" s="1"/>
  <c r="N41" i="2" s="1"/>
  <c r="M43" i="2"/>
  <c r="F43" i="2"/>
  <c r="F42" i="2" s="1"/>
  <c r="F41" i="2" s="1"/>
  <c r="K42" i="2"/>
  <c r="J42" i="2"/>
  <c r="J41" i="2" s="1"/>
  <c r="I42" i="2"/>
  <c r="I41" i="2" s="1"/>
  <c r="H42" i="2"/>
  <c r="H41" i="2" s="1"/>
  <c r="G42" i="2"/>
  <c r="G41" i="2" s="1"/>
  <c r="E42" i="2"/>
  <c r="E41" i="2" s="1"/>
  <c r="D42" i="2"/>
  <c r="D41" i="2" s="1"/>
  <c r="C42" i="2"/>
  <c r="C41" i="2" s="1"/>
  <c r="K41" i="2"/>
  <c r="N40" i="2"/>
  <c r="M40" i="2"/>
  <c r="F40" i="2"/>
  <c r="N39" i="2"/>
  <c r="M39" i="2"/>
  <c r="L39" i="2" s="1"/>
  <c r="F39" i="2"/>
  <c r="C39" i="2"/>
  <c r="N38" i="2"/>
  <c r="M38" i="2"/>
  <c r="F38" i="2"/>
  <c r="N37" i="2"/>
  <c r="M37" i="2"/>
  <c r="F37" i="2"/>
  <c r="K36" i="2"/>
  <c r="K35" i="2" s="1"/>
  <c r="J36" i="2"/>
  <c r="J35" i="2" s="1"/>
  <c r="I36" i="2"/>
  <c r="I35" i="2" s="1"/>
  <c r="H36" i="2"/>
  <c r="H35" i="2" s="1"/>
  <c r="G36" i="2"/>
  <c r="G35" i="2" s="1"/>
  <c r="E36" i="2"/>
  <c r="E35" i="2" s="1"/>
  <c r="D36" i="2"/>
  <c r="D35" i="2" s="1"/>
  <c r="C36" i="2"/>
  <c r="C35" i="2" s="1"/>
  <c r="N34" i="2"/>
  <c r="M34" i="2"/>
  <c r="I34" i="2"/>
  <c r="C34" i="2"/>
  <c r="N33" i="2"/>
  <c r="M33" i="2"/>
  <c r="L33" i="2" s="1"/>
  <c r="I33" i="2"/>
  <c r="C33" i="2"/>
  <c r="K32" i="2"/>
  <c r="J32" i="2"/>
  <c r="H32" i="2"/>
  <c r="G32" i="2"/>
  <c r="F32" i="2"/>
  <c r="E32" i="2"/>
  <c r="D32" i="2"/>
  <c r="F31" i="2"/>
  <c r="K30" i="2"/>
  <c r="J30" i="2"/>
  <c r="I30" i="2"/>
  <c r="H30" i="2"/>
  <c r="G30" i="2"/>
  <c r="F30" i="2"/>
  <c r="E30" i="2"/>
  <c r="D30" i="2"/>
  <c r="C30" i="2"/>
  <c r="N29" i="2"/>
  <c r="N28" i="2" s="1"/>
  <c r="M29" i="2"/>
  <c r="L29" i="2" s="1"/>
  <c r="L28" i="2" s="1"/>
  <c r="C29" i="2"/>
  <c r="K28" i="2"/>
  <c r="J28" i="2"/>
  <c r="J27" i="2" s="1"/>
  <c r="I28" i="2"/>
  <c r="H28" i="2"/>
  <c r="G28" i="2"/>
  <c r="F28" i="2"/>
  <c r="F27" i="2" s="1"/>
  <c r="E28" i="2"/>
  <c r="D28" i="2"/>
  <c r="C28" i="2"/>
  <c r="N26" i="2"/>
  <c r="N25" i="2" s="1"/>
  <c r="M26" i="2"/>
  <c r="I26" i="2"/>
  <c r="I25" i="2" s="1"/>
  <c r="F26" i="2"/>
  <c r="F25" i="2" s="1"/>
  <c r="K25" i="2"/>
  <c r="J25" i="2"/>
  <c r="H25" i="2"/>
  <c r="G25" i="2"/>
  <c r="E25" i="2"/>
  <c r="D25" i="2"/>
  <c r="C25" i="2"/>
  <c r="N24" i="2"/>
  <c r="M24" i="2"/>
  <c r="F24" i="2"/>
  <c r="N23" i="2"/>
  <c r="M23" i="2"/>
  <c r="L23" i="2" s="1"/>
  <c r="F23" i="2"/>
  <c r="K22" i="2"/>
  <c r="K21" i="2" s="1"/>
  <c r="J22" i="2"/>
  <c r="I22" i="2"/>
  <c r="H22" i="2"/>
  <c r="H21" i="2" s="1"/>
  <c r="G22" i="2"/>
  <c r="E22" i="2"/>
  <c r="D22" i="2"/>
  <c r="C22" i="2"/>
  <c r="C21" i="2" s="1"/>
  <c r="J21" i="2"/>
  <c r="N20" i="2"/>
  <c r="N19" i="2" s="1"/>
  <c r="N18" i="2" s="1"/>
  <c r="M20" i="2"/>
  <c r="L20" i="2" s="1"/>
  <c r="L19" i="2" s="1"/>
  <c r="L18" i="2" s="1"/>
  <c r="I20" i="2"/>
  <c r="I19" i="2" s="1"/>
  <c r="I18" i="2" s="1"/>
  <c r="F20" i="2"/>
  <c r="K19" i="2"/>
  <c r="K18" i="2" s="1"/>
  <c r="H19" i="2"/>
  <c r="H18" i="2" s="1"/>
  <c r="G19" i="2"/>
  <c r="G18" i="2" s="1"/>
  <c r="F19" i="2"/>
  <c r="F18" i="2" s="1"/>
  <c r="E19" i="2"/>
  <c r="E18" i="2" s="1"/>
  <c r="D19" i="2"/>
  <c r="D18" i="2" s="1"/>
  <c r="C19" i="2"/>
  <c r="J18" i="2"/>
  <c r="C18" i="2"/>
  <c r="N16" i="2"/>
  <c r="N15" i="2" s="1"/>
  <c r="N14" i="2" s="1"/>
  <c r="M16" i="2"/>
  <c r="L16" i="2" s="1"/>
  <c r="L15" i="2" s="1"/>
  <c r="L14" i="2" s="1"/>
  <c r="F16" i="2"/>
  <c r="F15" i="2" s="1"/>
  <c r="F14" i="2" s="1"/>
  <c r="K15" i="2"/>
  <c r="K14" i="2" s="1"/>
  <c r="J15" i="2"/>
  <c r="J14" i="2" s="1"/>
  <c r="I15" i="2"/>
  <c r="I14" i="2" s="1"/>
  <c r="H15" i="2"/>
  <c r="H14" i="2" s="1"/>
  <c r="G15" i="2"/>
  <c r="G14" i="2" s="1"/>
  <c r="E15" i="2"/>
  <c r="E14" i="2" s="1"/>
  <c r="D15" i="2"/>
  <c r="D14" i="2" s="1"/>
  <c r="C15" i="2"/>
  <c r="C14" i="2"/>
  <c r="N13" i="2"/>
  <c r="N12" i="2" s="1"/>
  <c r="M13" i="2"/>
  <c r="M12" i="2" s="1"/>
  <c r="F13" i="2"/>
  <c r="F12" i="2" s="1"/>
  <c r="C13" i="2"/>
  <c r="C12" i="2" s="1"/>
  <c r="K12" i="2"/>
  <c r="J12" i="2"/>
  <c r="I12" i="2"/>
  <c r="H12" i="2"/>
  <c r="G12" i="2"/>
  <c r="E12" i="2"/>
  <c r="D12" i="2"/>
  <c r="N11" i="2"/>
  <c r="N10" i="2" s="1"/>
  <c r="M11" i="2"/>
  <c r="M10" i="2" s="1"/>
  <c r="I11" i="2"/>
  <c r="I10" i="2" s="1"/>
  <c r="I9" i="2" s="1"/>
  <c r="C11" i="2"/>
  <c r="C10" i="2" s="1"/>
  <c r="K10" i="2"/>
  <c r="J10" i="2"/>
  <c r="J9" i="2" s="1"/>
  <c r="H10" i="2"/>
  <c r="G10" i="2"/>
  <c r="G9" i="2" s="1"/>
  <c r="F10" i="2"/>
  <c r="E10" i="2"/>
  <c r="E9" i="2" s="1"/>
  <c r="D10" i="2"/>
  <c r="D9" i="2" s="1"/>
  <c r="I21" i="1"/>
  <c r="I20" i="1" s="1"/>
  <c r="I19" i="1" s="1"/>
  <c r="C42" i="1"/>
  <c r="E36" i="1"/>
  <c r="K37" i="1"/>
  <c r="K36" i="1" s="1"/>
  <c r="J37" i="1"/>
  <c r="J36" i="1" s="1"/>
  <c r="I37" i="1"/>
  <c r="I36" i="1" s="1"/>
  <c r="H37" i="1"/>
  <c r="H36" i="1" s="1"/>
  <c r="G37" i="1"/>
  <c r="G36" i="1" s="1"/>
  <c r="E37" i="1"/>
  <c r="D37" i="1"/>
  <c r="D36" i="1" s="1"/>
  <c r="K33" i="1"/>
  <c r="J33" i="1"/>
  <c r="H33" i="1"/>
  <c r="G33" i="1"/>
  <c r="G28" i="1" s="1"/>
  <c r="F33" i="1"/>
  <c r="E33" i="1"/>
  <c r="D33" i="1"/>
  <c r="K23" i="1"/>
  <c r="J23" i="1"/>
  <c r="J22" i="1" s="1"/>
  <c r="I23" i="1"/>
  <c r="H23" i="1"/>
  <c r="G23" i="1"/>
  <c r="F23" i="1"/>
  <c r="E23" i="1"/>
  <c r="D23" i="1"/>
  <c r="M51" i="1"/>
  <c r="M50" i="1" s="1"/>
  <c r="N52" i="1"/>
  <c r="N51" i="1" s="1"/>
  <c r="N50" i="1" s="1"/>
  <c r="M52" i="1"/>
  <c r="E51" i="1"/>
  <c r="E50" i="1" s="1"/>
  <c r="D51" i="1"/>
  <c r="D50" i="1" s="1"/>
  <c r="C51" i="1"/>
  <c r="C50" i="1" s="1"/>
  <c r="F52" i="1"/>
  <c r="F51" i="1" s="1"/>
  <c r="F50" i="1" s="1"/>
  <c r="N47" i="1"/>
  <c r="N46" i="1" s="1"/>
  <c r="N45" i="1" s="1"/>
  <c r="M47" i="1"/>
  <c r="M46" i="1" s="1"/>
  <c r="M45" i="1" s="1"/>
  <c r="F47" i="1"/>
  <c r="F46" i="1" s="1"/>
  <c r="F45" i="1" s="1"/>
  <c r="K46" i="1"/>
  <c r="K45" i="1" s="1"/>
  <c r="J46" i="1"/>
  <c r="J45" i="1" s="1"/>
  <c r="I46" i="1"/>
  <c r="I45" i="1" s="1"/>
  <c r="H46" i="1"/>
  <c r="H45" i="1" s="1"/>
  <c r="G46" i="1"/>
  <c r="G45" i="1" s="1"/>
  <c r="E46" i="1"/>
  <c r="E45" i="1" s="1"/>
  <c r="D46" i="1"/>
  <c r="D45" i="1" s="1"/>
  <c r="C47" i="1"/>
  <c r="E42" i="1"/>
  <c r="D42" i="1"/>
  <c r="K43" i="1"/>
  <c r="K42" i="1" s="1"/>
  <c r="J43" i="1"/>
  <c r="J42" i="1" s="1"/>
  <c r="I43" i="1"/>
  <c r="I42" i="1" s="1"/>
  <c r="H43" i="1"/>
  <c r="H42" i="1" s="1"/>
  <c r="G43" i="1"/>
  <c r="G42" i="1" s="1"/>
  <c r="E43" i="1"/>
  <c r="D43" i="1"/>
  <c r="N44" i="1"/>
  <c r="N43" i="1" s="1"/>
  <c r="N42" i="1" s="1"/>
  <c r="M44" i="1"/>
  <c r="M43" i="1" s="1"/>
  <c r="M42" i="1" s="1"/>
  <c r="F44" i="1"/>
  <c r="F43" i="1" s="1"/>
  <c r="F42" i="1" s="1"/>
  <c r="C37" i="1"/>
  <c r="C36" i="1" s="1"/>
  <c r="N41" i="1"/>
  <c r="L41" i="1" s="1"/>
  <c r="M41" i="1"/>
  <c r="F41" i="1"/>
  <c r="N40" i="1"/>
  <c r="M40" i="1"/>
  <c r="L40" i="1" s="1"/>
  <c r="C40" i="1"/>
  <c r="F40" i="1"/>
  <c r="N39" i="1"/>
  <c r="M39" i="1"/>
  <c r="N38" i="1"/>
  <c r="M38" i="1"/>
  <c r="L38" i="1" s="1"/>
  <c r="F39" i="1"/>
  <c r="F38" i="1"/>
  <c r="N34" i="1"/>
  <c r="N33" i="1" s="1"/>
  <c r="M34" i="1"/>
  <c r="L34" i="1" s="1"/>
  <c r="I35" i="1"/>
  <c r="I34" i="1"/>
  <c r="I33" i="1" s="1"/>
  <c r="C35" i="1"/>
  <c r="C34" i="1"/>
  <c r="C33" i="1" s="1"/>
  <c r="K31" i="1"/>
  <c r="J31" i="1"/>
  <c r="I31" i="1"/>
  <c r="H31" i="1"/>
  <c r="G31" i="1"/>
  <c r="E31" i="1"/>
  <c r="D31" i="1"/>
  <c r="C31" i="1"/>
  <c r="N32" i="1"/>
  <c r="N31" i="1" s="1"/>
  <c r="M32" i="1"/>
  <c r="M31" i="1" s="1"/>
  <c r="F32" i="1"/>
  <c r="F31" i="1" s="1"/>
  <c r="N30" i="1"/>
  <c r="N29" i="1" s="1"/>
  <c r="M30" i="1"/>
  <c r="M29" i="1" s="1"/>
  <c r="K29" i="1"/>
  <c r="J29" i="1"/>
  <c r="I29" i="1"/>
  <c r="H29" i="1"/>
  <c r="G29" i="1"/>
  <c r="F29" i="1"/>
  <c r="C30" i="1"/>
  <c r="E29" i="1"/>
  <c r="D29" i="1"/>
  <c r="N27" i="1"/>
  <c r="N26" i="1" s="1"/>
  <c r="M27" i="1"/>
  <c r="M26" i="1" s="1"/>
  <c r="I27" i="1"/>
  <c r="I26" i="1" s="1"/>
  <c r="I22" i="1" s="1"/>
  <c r="F25" i="1"/>
  <c r="F27" i="1"/>
  <c r="K26" i="1"/>
  <c r="K22" i="1" s="1"/>
  <c r="J26" i="1"/>
  <c r="H26" i="1"/>
  <c r="G26" i="1"/>
  <c r="F26" i="1"/>
  <c r="F22" i="1" s="1"/>
  <c r="E26" i="1"/>
  <c r="E22" i="1" s="1"/>
  <c r="D26" i="1"/>
  <c r="L25" i="1"/>
  <c r="N24" i="1"/>
  <c r="N23" i="1" s="1"/>
  <c r="M24" i="1"/>
  <c r="F24" i="1"/>
  <c r="M21" i="1"/>
  <c r="E19" i="1"/>
  <c r="G20" i="1"/>
  <c r="G19" i="1" s="1"/>
  <c r="E20" i="1"/>
  <c r="D20" i="1"/>
  <c r="D19" i="1" s="1"/>
  <c r="I10" i="1"/>
  <c r="E10" i="1"/>
  <c r="D10" i="1"/>
  <c r="N14" i="1"/>
  <c r="M14" i="1"/>
  <c r="L14" i="1" s="1"/>
  <c r="L13" i="1" s="1"/>
  <c r="N12" i="1"/>
  <c r="L12" i="1" s="1"/>
  <c r="L11" i="1" s="1"/>
  <c r="N21" i="1"/>
  <c r="N20" i="1" s="1"/>
  <c r="N19" i="1" s="1"/>
  <c r="N17" i="1"/>
  <c r="M17" i="1"/>
  <c r="F21" i="1"/>
  <c r="F20" i="1" s="1"/>
  <c r="F19" i="1" s="1"/>
  <c r="K51" i="1"/>
  <c r="K50" i="1" s="1"/>
  <c r="J51" i="1"/>
  <c r="J50" i="1" s="1"/>
  <c r="K20" i="1"/>
  <c r="K19" i="1" s="1"/>
  <c r="J19" i="1"/>
  <c r="K16" i="1"/>
  <c r="K15" i="1" s="1"/>
  <c r="J16" i="1"/>
  <c r="J15" i="1" s="1"/>
  <c r="I16" i="1"/>
  <c r="I15" i="1" s="1"/>
  <c r="I13" i="1"/>
  <c r="K13" i="1"/>
  <c r="J13" i="1"/>
  <c r="I12" i="1"/>
  <c r="I11" i="1" s="1"/>
  <c r="K11" i="1"/>
  <c r="J11" i="1"/>
  <c r="J10" i="1" s="1"/>
  <c r="K10" i="1"/>
  <c r="N16" i="1"/>
  <c r="N15" i="1" s="1"/>
  <c r="M16" i="1"/>
  <c r="M15" i="1" s="1"/>
  <c r="F17" i="1"/>
  <c r="F16" i="1" s="1"/>
  <c r="F15" i="1" s="1"/>
  <c r="N13" i="1"/>
  <c r="M13" i="1"/>
  <c r="M11" i="1"/>
  <c r="M10" i="1" s="1"/>
  <c r="H16" i="1"/>
  <c r="H15" i="1" s="1"/>
  <c r="G16" i="1"/>
  <c r="G15" i="1" s="1"/>
  <c r="E16" i="1"/>
  <c r="E15" i="1" s="1"/>
  <c r="D16" i="1"/>
  <c r="D15" i="1" s="1"/>
  <c r="H13" i="1"/>
  <c r="G13" i="1"/>
  <c r="E13" i="1"/>
  <c r="D13" i="1"/>
  <c r="C13" i="1"/>
  <c r="F14" i="1"/>
  <c r="F13" i="1" s="1"/>
  <c r="C14" i="1"/>
  <c r="C12" i="1"/>
  <c r="F11" i="1"/>
  <c r="E11" i="1"/>
  <c r="D11" i="1"/>
  <c r="H51" i="1"/>
  <c r="H50" i="1" s="1"/>
  <c r="G51" i="1"/>
  <c r="G50" i="1" s="1"/>
  <c r="C46" i="1"/>
  <c r="C45" i="1" s="1"/>
  <c r="C43" i="1"/>
  <c r="C29" i="1"/>
  <c r="C26" i="1"/>
  <c r="C23" i="1"/>
  <c r="H20" i="1"/>
  <c r="H19" i="1" s="1"/>
  <c r="C20" i="1"/>
  <c r="C19" i="1" s="1"/>
  <c r="F10" i="1" l="1"/>
  <c r="L10" i="1"/>
  <c r="F28" i="1"/>
  <c r="F18" i="1" s="1"/>
  <c r="F8" i="1" s="1"/>
  <c r="I32" i="2"/>
  <c r="L39" i="1"/>
  <c r="L35" i="1"/>
  <c r="L33" i="1" s="1"/>
  <c r="E9" i="1"/>
  <c r="L30" i="1"/>
  <c r="L29" i="1" s="1"/>
  <c r="J28" i="1"/>
  <c r="F37" i="1"/>
  <c r="F36" i="1" s="1"/>
  <c r="D22" i="1"/>
  <c r="H22" i="1"/>
  <c r="H18" i="1" s="1"/>
  <c r="H28" i="1"/>
  <c r="M33" i="1"/>
  <c r="I28" i="1"/>
  <c r="I18" i="1" s="1"/>
  <c r="F22" i="2"/>
  <c r="F21" i="2" s="1"/>
  <c r="L24" i="1"/>
  <c r="L23" i="1" s="1"/>
  <c r="K28" i="1"/>
  <c r="E28" i="1"/>
  <c r="E18" i="1" s="1"/>
  <c r="E8" i="1" s="1"/>
  <c r="E21" i="2"/>
  <c r="H27" i="2"/>
  <c r="N22" i="2"/>
  <c r="N21" i="2" s="1"/>
  <c r="D21" i="2"/>
  <c r="L32" i="1"/>
  <c r="L31" i="1" s="1"/>
  <c r="L28" i="1" s="1"/>
  <c r="N22" i="1"/>
  <c r="L27" i="1"/>
  <c r="L26" i="1" s="1"/>
  <c r="L22" i="1" s="1"/>
  <c r="G22" i="1"/>
  <c r="G18" i="1" s="1"/>
  <c r="M37" i="1"/>
  <c r="M36" i="1" s="1"/>
  <c r="L37" i="1"/>
  <c r="L36" i="1" s="1"/>
  <c r="K27" i="2"/>
  <c r="M9" i="2"/>
  <c r="I21" i="2"/>
  <c r="L11" i="2"/>
  <c r="L10" i="2" s="1"/>
  <c r="G21" i="2"/>
  <c r="G27" i="2"/>
  <c r="N32" i="2"/>
  <c r="K9" i="2"/>
  <c r="K8" i="2" s="1"/>
  <c r="C32" i="2"/>
  <c r="C27" i="2" s="1"/>
  <c r="H9" i="2"/>
  <c r="H8" i="2" s="1"/>
  <c r="L24" i="2"/>
  <c r="L34" i="2"/>
  <c r="L38" i="2"/>
  <c r="L37" i="2"/>
  <c r="L43" i="2"/>
  <c r="L42" i="2" s="1"/>
  <c r="L41" i="2" s="1"/>
  <c r="L40" i="2"/>
  <c r="H17" i="2"/>
  <c r="N9" i="2"/>
  <c r="N8" i="2" s="1"/>
  <c r="J8" i="2"/>
  <c r="F9" i="2"/>
  <c r="F8" i="2" s="1"/>
  <c r="K17" i="2"/>
  <c r="M32" i="2"/>
  <c r="F36" i="2"/>
  <c r="F35" i="2" s="1"/>
  <c r="D8" i="2"/>
  <c r="I27" i="2"/>
  <c r="I17" i="2" s="1"/>
  <c r="E8" i="2"/>
  <c r="M22" i="2"/>
  <c r="I8" i="2"/>
  <c r="M28" i="2"/>
  <c r="L26" i="2"/>
  <c r="L25" i="2" s="1"/>
  <c r="L46" i="2"/>
  <c r="L45" i="2" s="1"/>
  <c r="L44" i="2" s="1"/>
  <c r="L51" i="2"/>
  <c r="L50" i="2" s="1"/>
  <c r="L49" i="2" s="1"/>
  <c r="M23" i="1"/>
  <c r="M22" i="1" s="1"/>
  <c r="L44" i="1"/>
  <c r="L43" i="1" s="1"/>
  <c r="L42" i="1" s="1"/>
  <c r="L21" i="1"/>
  <c r="L20" i="1" s="1"/>
  <c r="L19" i="1" s="1"/>
  <c r="M20" i="1"/>
  <c r="M19" i="1" s="1"/>
  <c r="E27" i="2"/>
  <c r="E17" i="2" s="1"/>
  <c r="L31" i="2"/>
  <c r="L30" i="2" s="1"/>
  <c r="D27" i="2"/>
  <c r="M30" i="2"/>
  <c r="N28" i="1"/>
  <c r="D28" i="1"/>
  <c r="M28" i="1"/>
  <c r="L47" i="1"/>
  <c r="L46" i="1" s="1"/>
  <c r="L45" i="1" s="1"/>
  <c r="N37" i="1"/>
  <c r="N36" i="1" s="1"/>
  <c r="J17" i="2"/>
  <c r="C9" i="2"/>
  <c r="C8" i="2" s="1"/>
  <c r="C17" i="2"/>
  <c r="G8" i="2"/>
  <c r="L22" i="2"/>
  <c r="L32" i="2"/>
  <c r="L27" i="2" s="1"/>
  <c r="N30" i="2"/>
  <c r="N27" i="2" s="1"/>
  <c r="L13" i="2"/>
  <c r="L12" i="2" s="1"/>
  <c r="M19" i="2"/>
  <c r="M18" i="2" s="1"/>
  <c r="M36" i="2"/>
  <c r="M35" i="2" s="1"/>
  <c r="M15" i="2"/>
  <c r="M14" i="2" s="1"/>
  <c r="M25" i="2"/>
  <c r="N36" i="2"/>
  <c r="N35" i="2" s="1"/>
  <c r="M42" i="2"/>
  <c r="M41" i="2" s="1"/>
  <c r="N50" i="2"/>
  <c r="N49" i="2" s="1"/>
  <c r="D18" i="1"/>
  <c r="D8" i="1" s="1"/>
  <c r="L52" i="1"/>
  <c r="L51" i="1" s="1"/>
  <c r="L50" i="1" s="1"/>
  <c r="L17" i="1"/>
  <c r="N11" i="1"/>
  <c r="N10" i="1" s="1"/>
  <c r="N9" i="1" s="1"/>
  <c r="M9" i="1"/>
  <c r="J9" i="1"/>
  <c r="I9" i="1"/>
  <c r="J18" i="1"/>
  <c r="J8" i="1" s="1"/>
  <c r="K18" i="1"/>
  <c r="K8" i="1" s="1"/>
  <c r="K9" i="1"/>
  <c r="D9" i="1"/>
  <c r="F9" i="1"/>
  <c r="C22" i="1"/>
  <c r="C28" i="1"/>
  <c r="L16" i="1"/>
  <c r="L15" i="1" s="1"/>
  <c r="C16" i="1"/>
  <c r="C15" i="1" s="1"/>
  <c r="H11" i="1"/>
  <c r="G11" i="1"/>
  <c r="C11" i="1"/>
  <c r="C10" i="1" s="1"/>
  <c r="C9" i="1" s="1"/>
  <c r="D17" i="2" l="1"/>
  <c r="D7" i="2" s="1"/>
  <c r="L9" i="2"/>
  <c r="L8" i="2" s="1"/>
  <c r="G10" i="1"/>
  <c r="G9" i="1" s="1"/>
  <c r="G8" i="1" s="1"/>
  <c r="G17" i="2"/>
  <c r="G7" i="2" s="1"/>
  <c r="H9" i="1"/>
  <c r="H8" i="1" s="1"/>
  <c r="H10" i="1"/>
  <c r="K7" i="2"/>
  <c r="C18" i="1"/>
  <c r="C8" i="1" s="1"/>
  <c r="M8" i="2"/>
  <c r="N18" i="1"/>
  <c r="N8" i="1" s="1"/>
  <c r="I8" i="1"/>
  <c r="M18" i="1"/>
  <c r="M8" i="1" s="1"/>
  <c r="M21" i="2"/>
  <c r="M17" i="2" s="1"/>
  <c r="M7" i="2" s="1"/>
  <c r="C7" i="2"/>
  <c r="L36" i="2"/>
  <c r="L35" i="2" s="1"/>
  <c r="L21" i="2"/>
  <c r="L17" i="2" s="1"/>
  <c r="E7" i="2"/>
  <c r="H7" i="2"/>
  <c r="J7" i="2"/>
  <c r="F17" i="2"/>
  <c r="F7" i="2" s="1"/>
  <c r="M27" i="2"/>
  <c r="N17" i="2"/>
  <c r="N7" i="2" s="1"/>
  <c r="I7" i="2"/>
  <c r="L18" i="1"/>
  <c r="L9" i="1"/>
  <c r="L7" i="2" l="1"/>
  <c r="L8" i="1"/>
</calcChain>
</file>

<file path=xl/sharedStrings.xml><?xml version="1.0" encoding="utf-8"?>
<sst xmlns="http://schemas.openxmlformats.org/spreadsheetml/2006/main" count="374" uniqueCount="117">
  <si>
    <t>Đơn vị: triệu đồng</t>
  </si>
  <si>
    <t>STT</t>
  </si>
  <si>
    <t>Kinh phí đề nghị điều chỉnh</t>
  </si>
  <si>
    <t>Kinh phí sau điều chỉnh</t>
  </si>
  <si>
    <t xml:space="preserve">Lý do, sự cần thiết </t>
  </si>
  <si>
    <t>Ghi chú</t>
  </si>
  <si>
    <t>Điều chỉnh giảm</t>
  </si>
  <si>
    <t>Điều chỉnh tăng</t>
  </si>
  <si>
    <t>II</t>
  </si>
  <si>
    <t>Chi hỗ trợ phát triển các mô hình xử lý nước thải sinh hoạt quy mô hộ gia đình, cấp thôn</t>
  </si>
  <si>
    <t>Huyện Bạch Thông</t>
  </si>
  <si>
    <t>Lý do điều chỉnh giảm: sau khi triển khai rà soát lấy nhu cầu thực hiện mô hình, các hộ dân không đủ điều kiện để đối ứng kinh phí và các nội dung đề xuất của các hộ dân không nằm trong danh mục hướng dẫn thực hiện</t>
  </si>
  <si>
    <t>Tăng cường cơ sở vật chất cho hệ thống thông tin và truyền thông cơ sở</t>
  </si>
  <si>
    <t>Thực hiện mua sắm, lắp đặt 06 cụm loa tại xã Tân Tú.</t>
  </si>
  <si>
    <t>VI</t>
  </si>
  <si>
    <t>Giữ gìn và khôi phục cảnh quan truyền thống của nông thôn Việt Nam; phát triển các mô hình thôn, xóm sáng, xanh, sạch, đẹp, an toàn, khu dân cư kiểu mẫu</t>
  </si>
  <si>
    <t>Thực hiên mô hình sáng xanh sạch đẹp tại xã Cẩm Giàng</t>
  </si>
  <si>
    <t>Nội dung thành phần đề nghị điều chỉnh/ Đơn vị thực hiện</t>
  </si>
  <si>
    <t>I</t>
  </si>
  <si>
    <t>Công tác quy hoạch</t>
  </si>
  <si>
    <t>Huyện Chợ mới</t>
  </si>
  <si>
    <t xml:space="preserve">- Xã Dương Phong: thực hiện sửa chữa, thay thế, lắp đắt thiết bị 05 cụm loa </t>
  </si>
  <si>
    <t>Huyện Chợ Đồn</t>
  </si>
  <si>
    <t xml:space="preserve">- Xã Đồng Lạc: thực hiện sửa chữa, thay thế, lắp đắt thiết bị 05 cụm loa </t>
  </si>
  <si>
    <t xml:space="preserve">Do nội dung thực hiện mới, chưa có kinh nghiệm nên khi triển khai không kịp thời gian thực hiện các thủ tục đấu thầu trong năm 2023 nên Sở Nông nghiệp và phát triển nông thôn đã đề nghị điều chuyển nguồn vốn sự nghiệp Chương trình MTQG xây dựng nông thôn mới năm 2023 tại Công văn số 1826/SNN-KHTC ngày 29/7/2023. </t>
  </si>
  <si>
    <t>Sở Nông nghiệp và PTNT</t>
  </si>
  <si>
    <t>III</t>
  </si>
  <si>
    <t>Hỗ trợ xây dựng và phát triển hiệu quả các vùng nguyên liệu tập trung, chuyển đổi cơ cấu sản xuất góp phần thúc đẩy chuyển đổi số trong nông nghiệp</t>
  </si>
  <si>
    <t>Kinh phí còn dư, hết nhiệm vụ chi</t>
  </si>
  <si>
    <t>Kinh phí còn dư 50 triệu đồng chuyển sang hỗ trợ thiết chế cho nhà văn hoá thôn Nà Mèo, thôn Pác Giả, thôn Cốc Quang xã Đồng Thắng, huyện Chợ Đồn chưa có thiết chế văn hoá hoặc đã cũ hỏng.</t>
  </si>
  <si>
    <t>Chi nâng cao hiệu quả hoạt động của các hình thức tổ chức sản xuất</t>
  </si>
  <si>
    <t>-</t>
  </si>
  <si>
    <t>Liên Minh HTX tỉnh</t>
  </si>
  <si>
    <t>Tổ chức tập huấn thêm 01 lớp và thực hiện hỗ trợ củng cố nâng cao hiệu quả hoạt động của các Hợp tác xã</t>
  </si>
  <si>
    <t>Thực hiện Chương trình phát triển du lịch nông thôn trong xây dựng nông thôn mới</t>
  </si>
  <si>
    <t>Huyện Chợ Mới</t>
  </si>
  <si>
    <t>Chuyển sang thực hiện công tác quy hoạch tại xã Thanh Vận, xã Thanh Thịnh</t>
  </si>
  <si>
    <t>Chuyển sang thực hiện thiết chế văn hoá các xã Sỹ Bình (80 triệu đồng), xã Vũ Muộn (80 triệu đồng), xã Lục Bình (40 triệu đồng- nhu cầu của đơn vị)</t>
  </si>
  <si>
    <t>V</t>
  </si>
  <si>
    <t>Nâng cao hiệu quả hoạt động của hệ thống thiết chế văn hóa, thể thao cơ sở;</t>
  </si>
  <si>
    <t>Hỗ trợ thiết chế nhà văn hóa Xã Vi Hương để hoàn thành tiêu chí cơ sở vật chất văn hóa</t>
  </si>
  <si>
    <t>Huyện Ngân Sơn</t>
  </si>
  <si>
    <t>Hỗ trợ thiết chế nhà văn hoá Xã Bằng Vân để hoàn thành tiêu chí cơ sở vật chất văn hóa</t>
  </si>
  <si>
    <r>
      <rPr>
        <sz val="12"/>
        <color indexed="8"/>
        <rFont val="Times New Roman"/>
        <family val="1"/>
      </rPr>
      <t>Hỗ trợ thiết chế nhà văn hoá xã Nam Cường 80 triệu đồng và xã Đồng Thắng  80 triệu đồng</t>
    </r>
    <r>
      <rPr>
        <i/>
        <sz val="12"/>
        <color indexed="8"/>
        <rFont val="Times New Roman"/>
        <family val="1"/>
      </rPr>
      <t xml:space="preserve">; </t>
    </r>
    <r>
      <rPr>
        <sz val="12"/>
        <color indexed="8"/>
        <rFont val="Times New Roman"/>
        <family val="1"/>
      </rPr>
      <t xml:space="preserve">hỗ trợ thiết chế cho nhà văn hoá thôn Nà Mèo, Pác Giả, Cốc Quang xã Đồng Thắng huyện Chợ Đồn chưa có thiết chế văn hoá hoặc đã cũ hỏng 50 triệu đồng </t>
    </r>
  </si>
  <si>
    <t>Mua sắm trang thiết bị cho nhà văn hóa các xã Lục Bình (40 triệu đồng),xã Vũ Muộn (80 triệu đồng), xã Sỹ Bình (80 triệu đồng) để hoàn thành tiêu chí cơ sở vật chất văn hóa</t>
  </si>
  <si>
    <t>Tăng 200 triệu đồng chuyển từ hỗ trợ Chương trình phát triển du lịch nông thôn đã phân bổ cho Huyện Bạch Thông</t>
  </si>
  <si>
    <t xml:space="preserve">' Xã Quân Hà: Xây dựng và nhân rộng mô hình thôn, xóm sáng, xanh, sạch, đẹp, an toàn  các tuyến đường 15 thôn </t>
  </si>
  <si>
    <t>VII</t>
  </si>
  <si>
    <t>Phổ biến, giáo dục pháp luật, hòa giải ở cơ sở, giải quyết hòa giải, mâu thuẫn ở khu vực nông thôn</t>
  </si>
  <si>
    <t>Sở Tư Pháp</t>
  </si>
  <si>
    <t xml:space="preserve">Hoàn thành chỉ tiêu 18.4 và tiêu chí 16 xã Lục Bình; Khang Ninh, Bằng Lãng </t>
  </si>
  <si>
    <t>Tăng cường đảm bảo an ninh và trật tự xã hội nông thôn</t>
  </si>
  <si>
    <t xml:space="preserve">Tuyên truyền phòng chống tội phạm tại xã Bằng Vân </t>
  </si>
  <si>
    <t>(Kèm theo Tờ trình số         /TTr-UBND ngày       /9/2023 của Ủy ban nhân dân tỉnh Bắc Kạn)</t>
  </si>
  <si>
    <t>Nâng cao hiệu quả quản lý và thực hiện xây dựng nông thôn mới theo quy hoạch</t>
  </si>
  <si>
    <t>Phát triển hạ tầng kinh tế - xã hội, cơ bản đồng bộ, hiện đại, đảm bảo kết nối nông thôn – đô thị và kết nối các vùng miền</t>
  </si>
  <si>
    <t>Tiếp tục thực hiện có hiệu quả cơ cấu lại ngành nông nghiệp, phát triển kinh tế nông thôn</t>
  </si>
  <si>
    <t>Nâng cao chất lượng đời sống văn hóa nông thôn; bảo tồn và phát huy các giá trị văn hóa truyền thống gắn với phát triển du lịch nông thôn</t>
  </si>
  <si>
    <t>Nâng cao chất lượng môi trường; xây dựng cảnh quan nông thôn sáng - xanh - sạch - đẹp, an toàn; giữ gìn và khôi phục cảnh quan truyền thống nông thôn</t>
  </si>
  <si>
    <t>Nâng cao chất lượng dịch vụ hành chính công, hoạt động của chính quyền cơ sở; thúc đẩy chuyển đổi số trong nông thôn mới, ứng dụng công nghệ thông tin, công nghệ số, tăng cường khả năng tiếp cận pháp luật cho người dân, bình đẳng giới và phòng chống bạo lực trên cơ sở giới.</t>
  </si>
  <si>
    <t>Giữ vững quốc phòng, an ninh và trật tự xã hội nông thôn</t>
  </si>
  <si>
    <t>Do chưa có hướng dẫn của về thực hiện Chương trình phát triển du lịch nông thôn trong xây dựng nông thôn mới do đó các địa phương khó khăn trong quá trình triển khai thực hiện.</t>
  </si>
  <si>
    <t>Thực hiện công tác quy hoạch cắm mốc giới quy hoạch cho xã Thanh Thịnh 108 triệu đồng, Thanh Vận 300 triệu đồng</t>
  </si>
  <si>
    <t>- Tăng 200 triệu đồng chuyển từ Chương trình du lịch nông thôn đã phân bổ cho huyện Chợ Mới
- Tăng 208 triệu đồng chuyển từ 3.975 triệu đồng chi hỗ trợ phát triển các mô hình xử lý nước thải sinh hoạt quy mô hộ gia đình cấp thôn đã phân bổ cho Sở Nông nghiệp PTNT năm 2023</t>
  </si>
  <si>
    <t>Tăng 170 triệu đồng chuyển từ 3.975 triệu đồng chi hỗ trợ phát triển các mô hình xử lý nước thải sinh hoạt quy mô hộ gia đình cấp thôn phân bổ cho Sở Nông nghiệp PTNT năm 2023</t>
  </si>
  <si>
    <t>Tăng 150 chuyển từ 3.975 triệu đồng chi hỗ trợ phát triển các mô hình xử lý nước thải sinh hoạt quy mô hộ gia đình cấp thôn phân bổ cho Sở Nông nghiệp PTNT năm 2023</t>
  </si>
  <si>
    <t>Điều chỉnh giảm 1.437 triệu đồng sang cho các đơn vị khác thực hiện cụ thể:
+ Huyện Chợ Mới: 208 triệu đồng (thực hiện nội dung quy hoạch tại xã Thanh Thịnh, Thanh Vận
+ Huyện Bạch Thông: 430 triệu đồng (sửa chữa lắp mới các cụm loa tại xã Dương Phong:170 triệu đồng; thiết chế văn hóa xã Vi Hương: 80 triệu đồng;bổ sung xây dựng mô hình sáng xanh sạch đẹp tại xã Quân Hà: 180 triệu đồng)
+Huyện Chợ Đồn: 310 triệu đồng (sửa chữa lắp mới các cụm loa tại xã Đồng Lạc: 150 triệu đồng; thiết chế văn hóa xã Nam Cường: 80 triệu đồng; thiết chế văn hóa xã Đồng Thắng 80 triệu đồng)
+ Huyện Ngân Sơn: 96 triệu đồng ( thiết chế văn hóa xã Bằng Vân: 80 triệu đồng; tuyên truyền về anh ninh trật tự: 16 triệu đồng) 
+ Sở Tư pháp: 93 triệu đồng (hoàn thành chỉ tiêu 18.4 và tiêu chí 16 tại xã Lục Bình, KHang Ninh, Bằng Lãng)
+ Liên Minh hợp tác xã: 300 triệu đồng (Tổ chức tập huấn thêm 01 lớp và thực hiện hỗ trợ củng cố nâng cao hiệu quả hoạt động của các Hợp tác xã)</t>
  </si>
  <si>
    <t>Tăng 300 triệu đồng chuyển từ 3.975 triệu đồng chi hỗ trợ phát triển các mô hình xử lý nước thải sinh hoạt quy mô hộ gia đình cấp thôn phân bổ cho Sở Nông nghiệp PTNT năm 2023</t>
  </si>
  <si>
    <t>Tăng 80 triệu đồng chuyển từ 3.975 triệu đồng chi hỗ trợ phát triển các mô hình xử lý nước thải sinh hoạt quy mô hộ gia đình cấp thôn phân bổ cho Sở Nông nghiệp PTNT năm 2023</t>
  </si>
  <si>
    <t xml:space="preserve"> - Tăng 50 triệu đồng Chuyển từ Chi tư vấn, giám sát gắn mã số vùng trồng 50 triệu đồng của huyện Chợ Đồn
- Tăng 160 triệu đồng chuyển từ 3.975 triệu đồng chi hỗ trợ phát triển các mô hình xử lý nước thải sinh hoạt quy mô hộ gia đình cấp thôn phân bổ cho Sở Nông nghiệp PTNT năm 2023</t>
  </si>
  <si>
    <t>Tăng 180 triệu đồng chuyển từ 3.975 triệu đồng chi hỗ trợ phát triển các mô hình xử lý nước thải sinh hoạt quy mô hộ gia đình cấp thôn phân bổ cho Sở Nông nghiệp PTNT năm 2023</t>
  </si>
  <si>
    <t>Tăng 93 triệu đồng chuyển từ 3.975 triệu đồng chi hỗ trợ phát triển các mô hình xử lý nước thải sinh hoạt quy mô hộ gia đình cấp thôn phân bổ cho Sở Nông nghiệp PTNT năm 2023</t>
  </si>
  <si>
    <t>Tăng 16 triệu đồng kinh phí chuyển từ 3.975 triệu đồng chi hỗ trợ phát triển các mô hình xử lý nước thải sinh hoạt quy mô hộ gia đình cấp thôn phân bổ cho Sở Nông nghiệp PTNT năm 2023</t>
  </si>
  <si>
    <t>Kinh phí đã phân bổ</t>
  </si>
  <si>
    <t>IV</t>
  </si>
  <si>
    <t>BIỂU THUYẾT MINH ĐIỀU CHỈNH KINH PHÍ SỰ NGHIỆP THỰC HIỆN CHƯƠNG TRÌNH MỤC TIÊU QUỐC GIA  XÂY DỰNG NÔNG THÔN MỚI NĂM 2022, 2023</t>
  </si>
  <si>
    <t>Tổng cộng</t>
  </si>
  <si>
    <t>Ngân sách trung ương</t>
  </si>
  <si>
    <t>Ngân sách địa phương</t>
  </si>
  <si>
    <t>A</t>
  </si>
  <si>
    <t>B</t>
  </si>
  <si>
    <t>1=2+3</t>
  </si>
  <si>
    <t>4=5+6</t>
  </si>
  <si>
    <t>7=8+9</t>
  </si>
  <si>
    <t>10=11+12</t>
  </si>
  <si>
    <t>11=2+5+8</t>
  </si>
  <si>
    <t>12=3+6+9</t>
  </si>
  <si>
    <t>TỔNG CỘNG (A+B)</t>
  </si>
  <si>
    <t>Đơn vị tính: Triệu đồng</t>
  </si>
  <si>
    <t>Kinh phí năm 2022 chuyển nguồn sang năm 2023</t>
  </si>
  <si>
    <t>Nâng cao chất lượng dịch vụ hành chính công, hoạt động của chính quyền cơ sở; thúc đẩy chuyển đổi số trong nông thôn mới, ứng dụng công nghệ thông tin, công nghệ số, tăng cường khả năng tiếp cận pháp luật cho người dân, bình đẳng giới và phòng chống bạo lực trên cơ sở giới</t>
  </si>
  <si>
    <t>Kinh phí điều chỉnh</t>
  </si>
  <si>
    <t>Nội dung thành phần/ Đơn vị thực hiện</t>
  </si>
  <si>
    <t>BIỂU ĐIỀU CHỈNH KINH PHÍ SỰ NGHIỆP THỰC HIỆN CHƯƠNG TRÌNH MỤC TIÊU QUỐC GIA  XÂY DỰNG NÔNG THÔN MỚI NĂM 2022, 2023</t>
  </si>
  <si>
    <t>Thực hiện mua sắm, lắp đặt 66 cụm loa tại xã Tân Tú.</t>
  </si>
  <si>
    <t>4=1+2+3</t>
  </si>
  <si>
    <t>- Tăng 214 triệu đồng chuyển từ Chi hỗ trợ phát triển các mô hình xử lý nước thải sinh hoạt quy mô hộ gia đình, cấp thôn đã phân bổ cho huyện Bạch Thông</t>
  </si>
  <si>
    <t xml:space="preserve">A - NGUỒN VỐN NĂM 2022 KÉO DÀI  (Phân bổ tại Nghị quyết số 29/NQ-HĐND ngày 29/8/2022) </t>
  </si>
  <si>
    <t xml:space="preserve">B - NGUỒN VỐN NĂM 2023 (Phân bổ tại Nghị quyết số 53/NQ-HĐND ngày 09/12/2022) </t>
  </si>
  <si>
    <t>A - NGUỒN VỐN NĂM 2022 KÉO DÀI (Phân bố tại Nghị quyết số 29/NQ-HĐND ngày 29/8/2022)</t>
  </si>
  <si>
    <t xml:space="preserve">BÁO CÁO </t>
  </si>
  <si>
    <t>(Kèm theo Văn bản số          /STC-QLNS  ngày      /9/2023 của Sở Tài chính)</t>
  </si>
  <si>
    <t xml:space="preserve">Kết quả xin ý kiến góp ý của các cơ quan, đơn vị đối với dự thảo Nghị quyết </t>
  </si>
  <si>
    <t xml:space="preserve">           Thực hiện chỉ đạo của UBND tỉnh tại công văn số 5548/UBND-TH ngày 23/8/2023 về việc chuẩn bị các nội dung trình kỳ họp thứ 15 (kỳ họp chuyên đề) Hội đồng nhân dân tỉnh khóa X; Sở Tài chính đã chủ trì, phối hợp với Văn phòng Điều phối nông thôn mới xây dựng xong hồ sơ dự thảo Nghị quyết của HĐND tỉnh điều chỉnh kinh phí sự nghiệp thực hiện Chương trình mục tiêu quốc gia xây dựng nông thôn mới năm 2022, 2023; đồng thời lấy ý kiến góp ý của các cơ quan, đơn vị, địa phương có liên quan. Đến nay Sở Tài chính đã nhận được ý kiến đóng góp của các cơ quan, đơn vị, địa phương bằng văn bản, kết quả như sau: 
           - 8/8 cơ quan, đơn vị, địa phương (bao gồm: Văn phòng Điều phối nông thôn mới, Sở Nông nghiệp và Phát triển nông thôn, Sở Tư pháp, Liên minh Hợp tác xã, UBND các huyện Ngân Sơn, Chợ Đồn, Chợ Mới, Bạch Thông) đều nhất trí với dự thảo Tờ trình của UBND tỉnh và dự thảo Nghị quyết của HĐND tỉnh điều chỉnh kinh phí sự nghiệp thực hiện Chương trình mục tiêu quốc gia xây dựng nông thôn mới năm 2022, 2023.</t>
  </si>
  <si>
    <t>Hỗ trợ Chương trình chuyển đổi số trong xây dựng nông thôn mới, hướng tới nông thôn mới thông minh</t>
  </si>
  <si>
    <t>Sở Nông nghiệp và phát triển nông thôn</t>
  </si>
  <si>
    <t>- Điều chỉnh giảm nguồn ngân sách trung ương 122 triệu đồng, đồng thời điều chỉnh tăng nguồn ngân sách địa phương 122 triệu đồng từ mục chi hỗ trợ phát triển các mô hình xử lý nước thải sinh hoạt quy mô hộ gia đình cấp thôn phân bổ cho Sở Nông nghiệp PTNT năm 2023</t>
  </si>
  <si>
    <t xml:space="preserve">Điều chỉnh giảm </t>
  </si>
  <si>
    <r>
      <t xml:space="preserve"> - Điều chỉnh giảm 1.437 triệu đồng sang cho các đơn vị khác thực hiện cụ thể:
+ Huyện Chợ Mới: 208 triệu đồng (thực hiện nội dung quy hoạch tại xã Thanh Thịnh, Thanh Vận
+ Huyện Bạch Thông: 430 triệu đồng (sửa chữa lắp mới các cụm loa tại xã Dương Phong:170 triệu đồng; thiết chế văn hóa xã Vi Hương: 80 triệu đồng;bổ sung xây dựng mô hình sáng xanh sạch đẹp tại xã Quân Hà: 180 triệu đồng)
+Huyện Chợ Đồn: 310 triệu đồng (sửa chữa lắp mới các cụm loa tại xã Đồng Lạc: 150 triệu đồng; thiết chế văn hóa xã Nam Cường: 80 triệu đồng; thiết chế văn hóa xã Đồng Thắng 80 triệu đồng)
+ Huyện Ngân Sơn: 96 triệu đồng ( thiết chế văn hóa xã Bằng Vân: 80 triệu đồng; tuyên truyền về anh ninh trật tự: 16 triệu đồng) 
+ Sở Tư pháp: 93 triệu đồng (hoàn thành chỉ tiêu 18.4 và tiêu chí 16 tại xã Lục Bình, KHang Ninh, Bằng Lãng)
+ Liên Minh hợp tác xã: 300 triệu đồng (Tổ chức tập huấn thêm 01 lớp và thực hiện hỗ trợ củng cố nâng cao hiệu quả hoạt động của các Hợp tác xã)
</t>
    </r>
    <r>
      <rPr>
        <sz val="12"/>
        <color rgb="FF00B0F0"/>
        <rFont val="Times New Roman"/>
        <family val="1"/>
      </rPr>
      <t>- Điều chỉnh tăng nguồn ngân sách trung ương 122 triệu đồng, đồng thời điều chỉnh giảm nguồn ngân sách địa phương 122 triệu đồng từ mục Hỗ trợ Chương trình chuyển đổi số trong xây dựng nông thôn mới, hướng tới nông thôn mới thông minh.</t>
    </r>
  </si>
  <si>
    <t>Điều chỉnh giảm nguồn vốn trung ương, tăng nguồn vốn địa phương 122 triệu đồng để đảm bảo theo quy định mức hỗ trợ từ ngân sách nhà nước tại mục IV, Phụ lục số 2 Nghị quyết số 12/2022/NQ-HĐND ngày 29/8/2022 của HĐND tỉnh: ngân sách nhà nước hỗ trợ 99% trong đó NSTW hỗ trợ tối đa 70% tương ứng 354 triệu đồng , NSĐP hỗ trợ tối  thiểu 29% tương ứng 146 triệu đồng, huy động vận động nguồn lực khác 1% tương ứng 7 triệu đồng</t>
  </si>
  <si>
    <r>
      <rPr>
        <sz val="12"/>
        <color theme="1"/>
        <rFont val="Times New Roman"/>
        <family val="1"/>
      </rPr>
      <t>Hỗ trợ thiết chế nhà văn hoá xã Nam Cường 80 triệu đồng và xã Đồng Thắng  80 triệu đồng</t>
    </r>
    <r>
      <rPr>
        <i/>
        <sz val="12"/>
        <color theme="1"/>
        <rFont val="Times New Roman"/>
        <family val="1"/>
      </rPr>
      <t xml:space="preserve">; </t>
    </r>
    <r>
      <rPr>
        <sz val="12"/>
        <color theme="1"/>
        <rFont val="Times New Roman"/>
        <family val="1"/>
      </rPr>
      <t xml:space="preserve">hỗ trợ thiết chế cho nhà văn hoá thôn Nà Mèo, Pác Giả, Cốc Quang xã Đồng Thắng huyện Chợ Đồn chưa có thiết chế văn hoá hoặc đã cũ hỏng 50 triệu đồng </t>
    </r>
  </si>
  <si>
    <t>Điều chỉnh tăng (+)</t>
  </si>
  <si>
    <t>Điều chỉnh giảm (-)</t>
  </si>
  <si>
    <t>(Kèm theo Nghị quyết  số           /NQ-HĐND ngày        /10/2023 của Hội đồng nhân dân tỉnh Bắc Kạn)</t>
  </si>
  <si>
    <t>Sở Nông nghiệp và Phát triển nông thôn</t>
  </si>
  <si>
    <t>A - KINH PHÍ ĐÃ PHÂN BỔ TẠI NGHỊ QUYẾT SỐ 29/NQ-HĐND NGÀY 29/8/2022 CỦA HĐND TỈNH</t>
  </si>
  <si>
    <t>B - KINH PHÍ ĐÃ PHÂN BỔ TẠI NGHỊ QUYẾT SỐ 53/NQ-HĐND NGÀY 09/12/2022 CỦA HĐND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</si>
</sst>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 _₫_-;\-* #,##0.00\ _₫_-;_-* &quot;-&quot;??\ _₫_-;_-@_-"/>
    <numFmt numFmtId="165" formatCode="_-* #,##0.0\ _₫_-;\-* #,##0.0\ _₫_-;_-* &quot;-&quot;??\ _₫_-;_-@_-"/>
    <numFmt numFmtId="166" formatCode="_(* #,##0_);_(* \(#,##0\);_(* &quot;-&quot;??_);_(@_)"/>
    <numFmt numFmtId="167" formatCode="_-* #,##0\ _₫_-;\-* #,##0\ _₫_-;_-* &quot;-&quot;??\ _₫_-;_-@_-"/>
    <numFmt numFmtId="168" formatCode="_(* #,##0.0_);_(* \(#,##0.0\);_(* &quot;-&quot;?_);_(@_)"/>
    <numFmt numFmtId="169" formatCode="#,##0_ ;\-#,##0\ "/>
    <numFmt numFmtId="170" formatCode="#,##0_ ;[Red]\-#,##0\ "/>
  </numFmts>
  <fonts count="26" x14ac:knownFonts="1">
    <font>
      <sz val="11"/>
      <color theme="1"/>
      <name val="Calibri"/>
      <family val="2"/>
      <charset val="163"/>
      <scheme val="minor"/>
    </font>
    <font>
      <sz val="11"/>
      <color theme="1"/>
      <name val="Calibri"/>
      <family val="2"/>
      <charset val="163"/>
      <scheme val="minor"/>
    </font>
    <font>
      <b/>
      <sz val="12"/>
      <color theme="1"/>
      <name val="Times New Roman"/>
      <family val="1"/>
    </font>
    <font>
      <sz val="12"/>
      <color theme="1"/>
      <name val="Times New Roman"/>
      <family val="1"/>
    </font>
    <font>
      <i/>
      <sz val="12"/>
      <color theme="1"/>
      <name val="Times New Roman"/>
      <family val="1"/>
    </font>
    <font>
      <sz val="11"/>
      <color theme="1"/>
      <name val="Times New Roman"/>
      <family val="1"/>
    </font>
    <font>
      <sz val="12"/>
      <color theme="1"/>
      <name val="Times New Roman"/>
      <family val="2"/>
    </font>
    <font>
      <b/>
      <sz val="11"/>
      <name val="Times New Roman"/>
      <family val="1"/>
    </font>
    <font>
      <b/>
      <sz val="11"/>
      <color theme="1"/>
      <name val="Times New Roman"/>
      <family val="1"/>
    </font>
    <font>
      <b/>
      <sz val="12"/>
      <color rgb="FF000000"/>
      <name val="Times New Roman"/>
      <family val="1"/>
    </font>
    <font>
      <sz val="12"/>
      <color rgb="FF000000"/>
      <name val="Times New Roman"/>
      <family val="1"/>
    </font>
    <font>
      <sz val="12"/>
      <color indexed="8"/>
      <name val="Times New Roman"/>
      <family val="1"/>
    </font>
    <font>
      <i/>
      <sz val="12"/>
      <color indexed="8"/>
      <name val="Times New Roman"/>
      <family val="1"/>
    </font>
    <font>
      <b/>
      <sz val="13"/>
      <color theme="1"/>
      <name val="Times New Roman"/>
      <family val="1"/>
    </font>
    <font>
      <b/>
      <sz val="13"/>
      <color rgb="FF000000"/>
      <name val="Times New Roman"/>
      <family val="1"/>
    </font>
    <font>
      <sz val="13"/>
      <color rgb="FF000000"/>
      <name val="Times New Roman"/>
      <family val="1"/>
    </font>
    <font>
      <sz val="13"/>
      <color theme="1"/>
      <name val="Times New Roman"/>
      <family val="1"/>
    </font>
    <font>
      <b/>
      <sz val="13"/>
      <name val="Times New Roman"/>
      <family val="1"/>
    </font>
    <font>
      <sz val="13"/>
      <name val="Times New Roman"/>
      <family val="1"/>
    </font>
    <font>
      <b/>
      <sz val="14"/>
      <color theme="1"/>
      <name val="Times New Roman"/>
      <family val="1"/>
    </font>
    <font>
      <i/>
      <sz val="14"/>
      <color theme="1"/>
      <name val="Times New Roman"/>
      <family val="1"/>
    </font>
    <font>
      <sz val="14"/>
      <color theme="1"/>
      <name val="Times New Roman"/>
      <family val="1"/>
    </font>
    <font>
      <sz val="10"/>
      <color theme="1"/>
      <name val="Times New Roman"/>
      <family val="1"/>
    </font>
    <font>
      <sz val="12"/>
      <color rgb="FF0070C0"/>
      <name val="Times New Roman"/>
      <family val="1"/>
    </font>
    <font>
      <sz val="11"/>
      <color rgb="FF0070C0"/>
      <name val="Times New Roman"/>
      <family val="1"/>
    </font>
    <font>
      <sz val="12"/>
      <color rgb="FF00B0F0"/>
      <name val="Times New Roman"/>
      <family val="1"/>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4" fontId="6" fillId="0" borderId="0" applyFont="0" applyFill="0" applyBorder="0" applyAlignment="0" applyProtection="0"/>
  </cellStyleXfs>
  <cellXfs count="273">
    <xf numFmtId="0" fontId="0" fillId="0" borderId="0" xfId="0"/>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justify" vertical="center" wrapText="1"/>
    </xf>
    <xf numFmtId="0" fontId="4" fillId="0" borderId="0" xfId="0" applyFont="1" applyAlignment="1">
      <alignment horizontal="right" vertical="center" wrapText="1"/>
    </xf>
    <xf numFmtId="165" fontId="7" fillId="2" borderId="2" xfId="2"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justify" vertical="center" wrapText="1"/>
    </xf>
    <xf numFmtId="166" fontId="8" fillId="0" borderId="5" xfId="1" applyNumberFormat="1" applyFont="1" applyBorder="1" applyAlignment="1">
      <alignment horizontal="center" vertical="center" wrapText="1"/>
    </xf>
    <xf numFmtId="43" fontId="2" fillId="0" borderId="2"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justify" vertical="center" wrapText="1"/>
    </xf>
    <xf numFmtId="0" fontId="9" fillId="0" borderId="6" xfId="0" applyFont="1" applyBorder="1" applyAlignment="1">
      <alignment horizontal="justify" vertical="center" wrapText="1"/>
    </xf>
    <xf numFmtId="0" fontId="2" fillId="0" borderId="0" xfId="0" applyFont="1" applyAlignment="1">
      <alignment vertical="center" wrapText="1"/>
    </xf>
    <xf numFmtId="0" fontId="3" fillId="0" borderId="8" xfId="0" applyFont="1" applyBorder="1" applyAlignment="1">
      <alignment horizontal="center" vertical="center" wrapText="1"/>
    </xf>
    <xf numFmtId="0" fontId="10" fillId="0" borderId="8" xfId="0" applyFont="1" applyBorder="1" applyAlignment="1">
      <alignment horizontal="justify" vertical="center" wrapText="1"/>
    </xf>
    <xf numFmtId="0" fontId="3" fillId="0" borderId="8" xfId="0" applyFont="1" applyBorder="1" applyAlignment="1">
      <alignment horizontal="justify"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justify" vertical="center" wrapText="1"/>
    </xf>
    <xf numFmtId="43" fontId="3" fillId="2" borderId="8" xfId="0" applyNumberFormat="1" applyFont="1" applyFill="1" applyBorder="1" applyAlignment="1">
      <alignment horizontal="justify" vertical="center" wrapText="1"/>
    </xf>
    <xf numFmtId="0" fontId="3" fillId="2" borderId="0" xfId="0" applyFont="1" applyFill="1" applyAlignment="1">
      <alignment vertical="center" wrapText="1"/>
    </xf>
    <xf numFmtId="0" fontId="2" fillId="0" borderId="8" xfId="0" applyFont="1" applyBorder="1" applyAlignment="1">
      <alignment horizontal="center" vertical="center" wrapText="1"/>
    </xf>
    <xf numFmtId="0" fontId="9"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3"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3" fillId="0" borderId="5" xfId="0" applyFont="1" applyBorder="1" applyAlignment="1">
      <alignment horizontal="justify" vertical="center" wrapText="1"/>
    </xf>
    <xf numFmtId="0" fontId="5"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43" fontId="2" fillId="0" borderId="2" xfId="0" applyNumberFormat="1" applyFont="1" applyBorder="1" applyAlignment="1">
      <alignment horizontal="justify" vertical="center" wrapText="1"/>
    </xf>
    <xf numFmtId="0" fontId="3" fillId="0" borderId="7"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justify" vertical="center" wrapText="1"/>
    </xf>
    <xf numFmtId="0" fontId="3" fillId="0" borderId="11" xfId="0" quotePrefix="1" applyFont="1" applyFill="1" applyBorder="1" applyAlignment="1">
      <alignment horizontal="justify" vertical="center" wrapText="1"/>
    </xf>
    <xf numFmtId="43" fontId="3" fillId="0" borderId="2" xfId="0" applyNumberFormat="1" applyFont="1" applyBorder="1" applyAlignment="1">
      <alignment horizontal="justify" vertical="center" wrapText="1"/>
    </xf>
    <xf numFmtId="0" fontId="3" fillId="0" borderId="8" xfId="0" quotePrefix="1" applyFont="1" applyBorder="1" applyAlignment="1">
      <alignment horizontal="justify" vertical="center" wrapText="1"/>
    </xf>
    <xf numFmtId="0" fontId="3" fillId="0" borderId="11" xfId="0" applyFont="1" applyBorder="1" applyAlignment="1">
      <alignment horizontal="center" vertical="center" wrapText="1"/>
    </xf>
    <xf numFmtId="0" fontId="10" fillId="0" borderId="11" xfId="0" applyFont="1" applyBorder="1" applyAlignment="1">
      <alignment horizontal="justify" vertical="center" wrapText="1"/>
    </xf>
    <xf numFmtId="168" fontId="3" fillId="0" borderId="2" xfId="0" applyNumberFormat="1" applyFont="1" applyBorder="1" applyAlignment="1">
      <alignment horizontal="justify" vertical="center" wrapText="1"/>
    </xf>
    <xf numFmtId="43" fontId="3" fillId="0" borderId="7" xfId="0" applyNumberFormat="1" applyFont="1" applyBorder="1" applyAlignment="1">
      <alignment horizontal="justify" vertical="center" wrapText="1"/>
    </xf>
    <xf numFmtId="0" fontId="3" fillId="2" borderId="8" xfId="0" quotePrefix="1" applyFont="1" applyFill="1" applyBorder="1" applyAlignment="1">
      <alignment horizontal="center" vertical="center" wrapText="1"/>
    </xf>
    <xf numFmtId="0" fontId="3" fillId="0" borderId="8" xfId="0" quotePrefix="1" applyFont="1" applyBorder="1" applyAlignment="1">
      <alignment horizontal="center"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1" xfId="0" quotePrefix="1" applyFont="1" applyBorder="1" applyAlignment="1">
      <alignment horizontal="center" vertical="center" wrapText="1"/>
    </xf>
    <xf numFmtId="0" fontId="3" fillId="0" borderId="11" xfId="0" applyFont="1" applyBorder="1" applyAlignment="1">
      <alignment horizontal="justify" vertical="center" wrapText="1"/>
    </xf>
    <xf numFmtId="0" fontId="4" fillId="0" borderId="0" xfId="0" applyFont="1" applyAlignment="1">
      <alignment vertical="center" wrapText="1"/>
    </xf>
    <xf numFmtId="0" fontId="11" fillId="2" borderId="8" xfId="0" applyFont="1" applyFill="1" applyBorder="1" applyAlignment="1">
      <alignment horizontal="justify" vertical="center" wrapText="1"/>
    </xf>
    <xf numFmtId="0" fontId="12" fillId="2" borderId="8" xfId="0" applyFont="1" applyFill="1" applyBorder="1" applyAlignment="1">
      <alignment horizontal="justify" vertical="center" wrapText="1"/>
    </xf>
    <xf numFmtId="0" fontId="3" fillId="0" borderId="11" xfId="0" quotePrefix="1" applyFont="1" applyBorder="1" applyAlignment="1">
      <alignment horizontal="justify" vertical="center" wrapText="1"/>
    </xf>
    <xf numFmtId="0" fontId="9"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11" fillId="0" borderId="11" xfId="0" applyFont="1" applyBorder="1" applyAlignment="1">
      <alignment horizontal="justify" vertical="center" wrapText="1"/>
    </xf>
    <xf numFmtId="0" fontId="10" fillId="0" borderId="7" xfId="0" applyFont="1" applyBorder="1" applyAlignment="1">
      <alignment horizontal="justify" vertical="center" wrapText="1"/>
    </xf>
    <xf numFmtId="0" fontId="11" fillId="0" borderId="10" xfId="0" applyFont="1" applyBorder="1" applyAlignment="1">
      <alignment horizontal="justify" vertical="center" wrapText="1"/>
    </xf>
    <xf numFmtId="0" fontId="3" fillId="0" borderId="10" xfId="0" quotePrefix="1" applyFont="1" applyBorder="1" applyAlignment="1">
      <alignment horizontal="center" vertical="center" wrapText="1"/>
    </xf>
    <xf numFmtId="0" fontId="3" fillId="2" borderId="10" xfId="0" quotePrefix="1" applyFont="1" applyFill="1" applyBorder="1" applyAlignment="1">
      <alignment horizontal="center" vertical="center" wrapText="1"/>
    </xf>
    <xf numFmtId="0" fontId="3" fillId="2" borderId="10" xfId="0" applyFont="1" applyFill="1" applyBorder="1" applyAlignment="1">
      <alignment horizontal="justify" vertical="center" wrapText="1"/>
    </xf>
    <xf numFmtId="165" fontId="7" fillId="2" borderId="5" xfId="2" applyNumberFormat="1" applyFont="1" applyFill="1" applyBorder="1" applyAlignment="1">
      <alignment horizontal="center" vertical="center" wrapText="1"/>
    </xf>
    <xf numFmtId="0" fontId="2" fillId="0" borderId="2" xfId="0" applyFont="1" applyBorder="1" applyAlignment="1">
      <alignment vertical="center" wrapText="1"/>
    </xf>
    <xf numFmtId="166" fontId="9" fillId="0" borderId="6" xfId="1" applyNumberFormat="1" applyFont="1" applyBorder="1" applyAlignment="1">
      <alignment horizontal="center" vertical="center" wrapText="1"/>
    </xf>
    <xf numFmtId="166" fontId="10" fillId="0" borderId="8" xfId="1" applyNumberFormat="1" applyFont="1" applyBorder="1" applyAlignment="1">
      <alignment horizontal="center" vertical="center" wrapText="1"/>
    </xf>
    <xf numFmtId="166" fontId="3" fillId="2" borderId="8" xfId="1" applyNumberFormat="1" applyFont="1" applyFill="1" applyBorder="1" applyAlignment="1">
      <alignment horizontal="center" vertical="center" wrapText="1"/>
    </xf>
    <xf numFmtId="166" fontId="3" fillId="0" borderId="8" xfId="1" applyNumberFormat="1" applyFont="1" applyBorder="1" applyAlignment="1">
      <alignment horizontal="center" vertical="center" wrapText="1"/>
    </xf>
    <xf numFmtId="166" fontId="9" fillId="0" borderId="8" xfId="1" applyNumberFormat="1" applyFont="1" applyBorder="1" applyAlignment="1">
      <alignment horizontal="center" vertical="center" wrapText="1"/>
    </xf>
    <xf numFmtId="166" fontId="10" fillId="0" borderId="10" xfId="1" applyNumberFormat="1" applyFont="1" applyBorder="1" applyAlignment="1">
      <alignment horizontal="center" vertical="center" wrapText="1"/>
    </xf>
    <xf numFmtId="167" fontId="8" fillId="0" borderId="2" xfId="2" applyNumberFormat="1" applyFont="1" applyBorder="1" applyAlignment="1">
      <alignment horizontal="center" vertical="center" wrapText="1"/>
    </xf>
    <xf numFmtId="167" fontId="3" fillId="0" borderId="7" xfId="0" applyNumberFormat="1" applyFont="1" applyBorder="1" applyAlignment="1">
      <alignment horizontal="center" vertical="center" wrapText="1"/>
    </xf>
    <xf numFmtId="167" fontId="5" fillId="0" borderId="11" xfId="2" applyNumberFormat="1" applyFont="1" applyFill="1" applyBorder="1" applyAlignment="1">
      <alignment horizontal="center" vertical="center" wrapText="1"/>
    </xf>
    <xf numFmtId="167" fontId="5" fillId="0" borderId="2" xfId="2" applyNumberFormat="1" applyFont="1" applyBorder="1" applyAlignment="1">
      <alignment horizontal="center" vertical="center" wrapText="1"/>
    </xf>
    <xf numFmtId="167" fontId="5" fillId="0" borderId="7" xfId="2" applyNumberFormat="1" applyFont="1" applyBorder="1" applyAlignment="1">
      <alignment horizontal="center" vertical="center" wrapText="1"/>
    </xf>
    <xf numFmtId="167" fontId="3" fillId="0" borderId="8"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67" fontId="5" fillId="0" borderId="8" xfId="2" applyNumberFormat="1" applyFont="1" applyBorder="1" applyAlignment="1">
      <alignment horizontal="center" vertical="center" wrapText="1"/>
    </xf>
    <xf numFmtId="167" fontId="5" fillId="2" borderId="8" xfId="2" applyNumberFormat="1" applyFont="1" applyFill="1" applyBorder="1" applyAlignment="1">
      <alignment horizontal="center" vertical="center" wrapText="1"/>
    </xf>
    <xf numFmtId="167" fontId="5" fillId="0" borderId="11" xfId="2" applyNumberFormat="1" applyFont="1" applyBorder="1" applyAlignment="1">
      <alignment horizontal="center" vertical="center" wrapText="1"/>
    </xf>
    <xf numFmtId="167" fontId="5" fillId="2" borderId="10" xfId="2" applyNumberFormat="1" applyFont="1" applyFill="1" applyBorder="1" applyAlignment="1">
      <alignment horizontal="center" vertical="center" wrapText="1"/>
    </xf>
    <xf numFmtId="167" fontId="9" fillId="0" borderId="2" xfId="0" applyNumberFormat="1" applyFont="1" applyBorder="1" applyAlignment="1">
      <alignment horizontal="center" vertical="center" wrapText="1"/>
    </xf>
    <xf numFmtId="167" fontId="10" fillId="0" borderId="10" xfId="0" applyNumberFormat="1" applyFont="1" applyBorder="1" applyAlignment="1">
      <alignment horizontal="center" vertical="center" wrapText="1"/>
    </xf>
    <xf numFmtId="167" fontId="5" fillId="0" borderId="9" xfId="2" applyNumberFormat="1" applyFont="1" applyBorder="1" applyAlignment="1">
      <alignment horizontal="center" vertical="center" wrapText="1"/>
    </xf>
    <xf numFmtId="167" fontId="5" fillId="0" borderId="10" xfId="2" applyNumberFormat="1" applyFont="1" applyBorder="1" applyAlignment="1">
      <alignment horizontal="center" vertical="center" wrapText="1"/>
    </xf>
    <xf numFmtId="169" fontId="5" fillId="0" borderId="0" xfId="0" applyNumberFormat="1" applyFont="1" applyAlignment="1">
      <alignment horizontal="center" vertical="center" wrapText="1"/>
    </xf>
    <xf numFmtId="169" fontId="2" fillId="0" borderId="2" xfId="0" applyNumberFormat="1" applyFont="1" applyBorder="1" applyAlignment="1">
      <alignment horizontal="center" vertical="center" wrapText="1"/>
    </xf>
    <xf numFmtId="169" fontId="7" fillId="2" borderId="2" xfId="2" applyNumberFormat="1" applyFont="1" applyFill="1" applyBorder="1" applyAlignment="1">
      <alignment horizontal="center" vertical="center" wrapText="1"/>
    </xf>
    <xf numFmtId="169" fontId="2" fillId="0" borderId="5" xfId="0" applyNumberFormat="1" applyFont="1" applyBorder="1" applyAlignment="1">
      <alignment horizontal="center" vertical="center" wrapText="1"/>
    </xf>
    <xf numFmtId="167" fontId="3" fillId="0" borderId="0" xfId="1" applyNumberFormat="1" applyFont="1" applyAlignment="1">
      <alignment horizontal="center" vertical="center" wrapText="1"/>
    </xf>
    <xf numFmtId="167" fontId="2" fillId="0" borderId="2" xfId="1" applyNumberFormat="1" applyFont="1" applyBorder="1" applyAlignment="1">
      <alignment horizontal="center" vertical="center" wrapText="1"/>
    </xf>
    <xf numFmtId="167" fontId="2" fillId="0" borderId="5" xfId="1" applyNumberFormat="1" applyFont="1" applyBorder="1" applyAlignment="1">
      <alignment horizontal="center" vertical="center" wrapText="1"/>
    </xf>
    <xf numFmtId="167" fontId="10" fillId="0" borderId="6" xfId="0" applyNumberFormat="1" applyFont="1" applyBorder="1" applyAlignment="1">
      <alignment horizontal="center" vertical="center" wrapText="1"/>
    </xf>
    <xf numFmtId="0" fontId="3" fillId="0" borderId="6" xfId="0" applyFont="1" applyBorder="1" applyAlignment="1">
      <alignment horizontal="justify" vertical="center" wrapText="1"/>
    </xf>
    <xf numFmtId="170" fontId="8" fillId="0" borderId="5" xfId="1" applyNumberFormat="1" applyFont="1" applyBorder="1" applyAlignment="1">
      <alignment horizontal="center" vertical="center" wrapText="1"/>
    </xf>
    <xf numFmtId="170" fontId="9" fillId="0" borderId="6" xfId="1" applyNumberFormat="1" applyFont="1" applyBorder="1" applyAlignment="1">
      <alignment horizontal="center" vertical="center" wrapText="1"/>
    </xf>
    <xf numFmtId="170" fontId="10" fillId="0" borderId="8" xfId="1" applyNumberFormat="1" applyFont="1" applyBorder="1" applyAlignment="1">
      <alignment horizontal="center" vertical="center" wrapText="1"/>
    </xf>
    <xf numFmtId="170" fontId="3" fillId="2" borderId="8" xfId="1" applyNumberFormat="1" applyFont="1" applyFill="1" applyBorder="1" applyAlignment="1">
      <alignment horizontal="center" vertical="center" wrapText="1"/>
    </xf>
    <xf numFmtId="170" fontId="3" fillId="0" borderId="8" xfId="1" applyNumberFormat="1" applyFont="1" applyBorder="1" applyAlignment="1">
      <alignment horizontal="center" vertical="center" wrapText="1"/>
    </xf>
    <xf numFmtId="170" fontId="9" fillId="0" borderId="8" xfId="1" applyNumberFormat="1" applyFont="1" applyBorder="1" applyAlignment="1">
      <alignment horizontal="center" vertical="center" wrapText="1"/>
    </xf>
    <xf numFmtId="170" fontId="10" fillId="0" borderId="10" xfId="1" applyNumberFormat="1" applyFont="1" applyBorder="1" applyAlignment="1">
      <alignment horizontal="center" vertical="center" wrapText="1"/>
    </xf>
    <xf numFmtId="170" fontId="2" fillId="0" borderId="2" xfId="1" applyNumberFormat="1" applyFont="1" applyBorder="1" applyAlignment="1">
      <alignment horizontal="center" vertical="center" wrapText="1"/>
    </xf>
    <xf numFmtId="170" fontId="8" fillId="0" borderId="2" xfId="1" applyNumberFormat="1" applyFont="1" applyBorder="1" applyAlignment="1">
      <alignment horizontal="center" vertical="center" wrapText="1"/>
    </xf>
    <xf numFmtId="170" fontId="5" fillId="0" borderId="7" xfId="1" applyNumberFormat="1" applyFont="1" applyBorder="1" applyAlignment="1">
      <alignment horizontal="center" vertical="center" wrapText="1"/>
    </xf>
    <xf numFmtId="170" fontId="5" fillId="0" borderId="11" xfId="1" applyNumberFormat="1" applyFont="1" applyFill="1" applyBorder="1" applyAlignment="1">
      <alignment horizontal="center" vertical="center" wrapText="1"/>
    </xf>
    <xf numFmtId="170" fontId="5" fillId="0" borderId="2" xfId="1" applyNumberFormat="1" applyFont="1" applyBorder="1" applyAlignment="1">
      <alignment horizontal="center" vertical="center" wrapText="1"/>
    </xf>
    <xf numFmtId="170" fontId="5" fillId="0" borderId="8" xfId="1" applyNumberFormat="1" applyFont="1" applyBorder="1" applyAlignment="1">
      <alignment horizontal="center" vertical="center" wrapText="1"/>
    </xf>
    <xf numFmtId="170" fontId="3" fillId="0" borderId="7" xfId="1" applyNumberFormat="1" applyFont="1" applyBorder="1" applyAlignment="1">
      <alignment horizontal="right" vertical="center" wrapText="1"/>
    </xf>
    <xf numFmtId="170" fontId="3" fillId="0" borderId="8" xfId="1" applyNumberFormat="1" applyFont="1" applyBorder="1" applyAlignment="1">
      <alignment horizontal="right" vertical="center" wrapText="1"/>
    </xf>
    <xf numFmtId="170" fontId="5" fillId="0" borderId="8" xfId="1" applyNumberFormat="1" applyFont="1" applyBorder="1" applyAlignment="1">
      <alignment horizontal="right" vertical="center" wrapText="1"/>
    </xf>
    <xf numFmtId="170" fontId="5" fillId="2" borderId="8" xfId="1" applyNumberFormat="1" applyFont="1" applyFill="1" applyBorder="1" applyAlignment="1">
      <alignment horizontal="center" vertical="center" wrapText="1"/>
    </xf>
    <xf numFmtId="170" fontId="5" fillId="0" borderId="11" xfId="1" applyNumberFormat="1" applyFont="1" applyBorder="1" applyAlignment="1">
      <alignment horizontal="center" vertical="center" wrapText="1"/>
    </xf>
    <xf numFmtId="170" fontId="5" fillId="2" borderId="10" xfId="1" applyNumberFormat="1" applyFont="1" applyFill="1" applyBorder="1" applyAlignment="1">
      <alignment horizontal="center" vertical="center" wrapText="1"/>
    </xf>
    <xf numFmtId="170" fontId="9" fillId="0" borderId="2" xfId="1" applyNumberFormat="1" applyFont="1" applyBorder="1" applyAlignment="1">
      <alignment horizontal="center" vertical="center" wrapText="1"/>
    </xf>
    <xf numFmtId="170" fontId="3" fillId="0" borderId="7" xfId="1" applyNumberFormat="1" applyFont="1" applyBorder="1" applyAlignment="1">
      <alignment horizontal="center" vertical="center" wrapText="1"/>
    </xf>
    <xf numFmtId="170" fontId="10" fillId="0" borderId="6" xfId="1" applyNumberFormat="1" applyFont="1" applyBorder="1" applyAlignment="1">
      <alignment horizontal="center" vertical="center" wrapText="1"/>
    </xf>
    <xf numFmtId="170" fontId="5" fillId="0" borderId="10" xfId="1"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43" fontId="3" fillId="0" borderId="2" xfId="0" applyNumberFormat="1" applyFont="1" applyBorder="1" applyAlignment="1">
      <alignment horizontal="center" vertical="center" wrapText="1"/>
    </xf>
    <xf numFmtId="166" fontId="13" fillId="0" borderId="5" xfId="0" applyNumberFormat="1" applyFont="1" applyBorder="1" applyAlignment="1">
      <alignment horizontal="center" vertical="center" wrapText="1"/>
    </xf>
    <xf numFmtId="166" fontId="13" fillId="0" borderId="5" xfId="1" applyNumberFormat="1" applyFont="1" applyBorder="1" applyAlignment="1">
      <alignment horizontal="center" vertical="center" wrapText="1"/>
    </xf>
    <xf numFmtId="166" fontId="14" fillId="0" borderId="6" xfId="1" applyNumberFormat="1" applyFont="1" applyBorder="1" applyAlignment="1">
      <alignment horizontal="center" vertical="center" wrapText="1"/>
    </xf>
    <xf numFmtId="166" fontId="15" fillId="0" borderId="8" xfId="1" applyNumberFormat="1" applyFont="1" applyBorder="1" applyAlignment="1">
      <alignment horizontal="center" vertical="center" wrapText="1"/>
    </xf>
    <xf numFmtId="166" fontId="16" fillId="2" borderId="8" xfId="1" applyNumberFormat="1" applyFont="1" applyFill="1" applyBorder="1" applyAlignment="1">
      <alignment horizontal="center" vertical="center" wrapText="1"/>
    </xf>
    <xf numFmtId="166" fontId="16" fillId="0" borderId="8" xfId="1" applyNumberFormat="1" applyFont="1" applyBorder="1" applyAlignment="1">
      <alignment horizontal="center" vertical="center" wrapText="1"/>
    </xf>
    <xf numFmtId="166" fontId="14" fillId="0" borderId="8" xfId="1" applyNumberFormat="1" applyFont="1" applyBorder="1" applyAlignment="1">
      <alignment horizontal="center" vertical="center" wrapText="1"/>
    </xf>
    <xf numFmtId="166" fontId="15" fillId="0" borderId="10" xfId="1" applyNumberFormat="1" applyFont="1" applyBorder="1" applyAlignment="1">
      <alignment horizontal="center" vertical="center" wrapText="1"/>
    </xf>
    <xf numFmtId="167" fontId="13" fillId="0" borderId="2" xfId="0" applyNumberFormat="1" applyFont="1" applyBorder="1" applyAlignment="1">
      <alignment horizontal="center" vertical="center" wrapText="1"/>
    </xf>
    <xf numFmtId="167" fontId="13" fillId="0" borderId="2" xfId="2" applyNumberFormat="1" applyFont="1" applyBorder="1" applyAlignment="1">
      <alignment horizontal="center" vertical="center" wrapText="1"/>
    </xf>
    <xf numFmtId="167" fontId="16" fillId="0" borderId="7" xfId="0" applyNumberFormat="1" applyFont="1" applyBorder="1" applyAlignment="1">
      <alignment horizontal="center" vertical="center" wrapText="1"/>
    </xf>
    <xf numFmtId="167" fontId="16" fillId="0" borderId="7" xfId="2" applyNumberFormat="1" applyFont="1" applyBorder="1" applyAlignment="1">
      <alignment horizontal="center" vertical="center" wrapText="1"/>
    </xf>
    <xf numFmtId="167" fontId="16" fillId="0" borderId="11" xfId="2" applyNumberFormat="1" applyFont="1" applyFill="1" applyBorder="1" applyAlignment="1">
      <alignment horizontal="center" vertical="center" wrapText="1"/>
    </xf>
    <xf numFmtId="167" fontId="16" fillId="0" borderId="8" xfId="0" applyNumberFormat="1" applyFont="1" applyBorder="1" applyAlignment="1">
      <alignment horizontal="center" vertical="center" wrapText="1"/>
    </xf>
    <xf numFmtId="167" fontId="16" fillId="0" borderId="8" xfId="2" applyNumberFormat="1" applyFont="1" applyBorder="1" applyAlignment="1">
      <alignment horizontal="center" vertical="center" wrapText="1"/>
    </xf>
    <xf numFmtId="167" fontId="15" fillId="0" borderId="8" xfId="2" applyNumberFormat="1" applyFont="1" applyBorder="1" applyAlignment="1">
      <alignment horizontal="center" vertical="center" wrapText="1"/>
    </xf>
    <xf numFmtId="167" fontId="15" fillId="0" borderId="11" xfId="2" applyNumberFormat="1" applyFont="1" applyBorder="1" applyAlignment="1">
      <alignment horizontal="center" vertical="center" wrapText="1"/>
    </xf>
    <xf numFmtId="167" fontId="16" fillId="0" borderId="11" xfId="2" applyNumberFormat="1" applyFont="1" applyBorder="1" applyAlignment="1">
      <alignment horizontal="center" vertical="center" wrapText="1"/>
    </xf>
    <xf numFmtId="167" fontId="16" fillId="0" borderId="9" xfId="2" applyNumberFormat="1" applyFont="1" applyBorder="1" applyAlignment="1">
      <alignment horizontal="center" vertical="center" wrapText="1"/>
    </xf>
    <xf numFmtId="170" fontId="16" fillId="0" borderId="7" xfId="1" applyNumberFormat="1" applyFont="1" applyBorder="1" applyAlignment="1">
      <alignment horizontal="right" vertical="center" wrapText="1"/>
    </xf>
    <xf numFmtId="170" fontId="16" fillId="0" borderId="8" xfId="1" applyNumberFormat="1" applyFont="1" applyBorder="1" applyAlignment="1">
      <alignment horizontal="right" vertical="center" wrapText="1"/>
    </xf>
    <xf numFmtId="167" fontId="16" fillId="2" borderId="8" xfId="2" applyNumberFormat="1" applyFont="1" applyFill="1" applyBorder="1" applyAlignment="1">
      <alignment horizontal="center" vertical="center" wrapText="1"/>
    </xf>
    <xf numFmtId="167" fontId="16" fillId="2" borderId="10" xfId="2" applyNumberFormat="1" applyFont="1" applyFill="1" applyBorder="1" applyAlignment="1">
      <alignment horizontal="center" vertical="center" wrapText="1"/>
    </xf>
    <xf numFmtId="167" fontId="14" fillId="0" borderId="2" xfId="0" applyNumberFormat="1" applyFont="1" applyBorder="1" applyAlignment="1">
      <alignment horizontal="center" vertical="center" wrapText="1"/>
    </xf>
    <xf numFmtId="167" fontId="15" fillId="0" borderId="6" xfId="0" applyNumberFormat="1" applyFont="1" applyBorder="1" applyAlignment="1">
      <alignment horizontal="center" vertical="center" wrapText="1"/>
    </xf>
    <xf numFmtId="167" fontId="15" fillId="0" borderId="10" xfId="0" applyNumberFormat="1" applyFont="1" applyBorder="1" applyAlignment="1">
      <alignment horizontal="center" vertical="center" wrapText="1"/>
    </xf>
    <xf numFmtId="167" fontId="16" fillId="0" borderId="10" xfId="2" applyNumberFormat="1" applyFont="1" applyBorder="1" applyAlignment="1">
      <alignment horizontal="center" vertical="center" wrapText="1"/>
    </xf>
    <xf numFmtId="170" fontId="16" fillId="0" borderId="11" xfId="1" applyNumberFormat="1" applyFont="1" applyBorder="1" applyAlignment="1">
      <alignment horizontal="right" vertical="center" wrapText="1"/>
    </xf>
    <xf numFmtId="170" fontId="13" fillId="0" borderId="2" xfId="1" applyNumberFormat="1" applyFont="1" applyBorder="1" applyAlignment="1">
      <alignment horizontal="right" vertical="center" wrapText="1"/>
    </xf>
    <xf numFmtId="170" fontId="16" fillId="2" borderId="8" xfId="1" applyNumberFormat="1" applyFont="1" applyFill="1" applyBorder="1" applyAlignment="1">
      <alignment horizontal="right" vertical="center" wrapText="1"/>
    </xf>
    <xf numFmtId="170" fontId="16" fillId="2" borderId="10" xfId="1" applyNumberFormat="1" applyFont="1" applyFill="1" applyBorder="1" applyAlignment="1">
      <alignment horizontal="right" vertical="center" wrapText="1"/>
    </xf>
    <xf numFmtId="170" fontId="16" fillId="0" borderId="10" xfId="1" applyNumberFormat="1" applyFont="1" applyBorder="1" applyAlignment="1">
      <alignment horizontal="right" vertical="center" wrapText="1"/>
    </xf>
    <xf numFmtId="170" fontId="13" fillId="0" borderId="2" xfId="1" applyNumberFormat="1" applyFont="1" applyBorder="1" applyAlignment="1">
      <alignment vertical="center" wrapText="1"/>
    </xf>
    <xf numFmtId="170" fontId="16" fillId="0" borderId="7" xfId="1" applyNumberFormat="1" applyFont="1" applyBorder="1" applyAlignment="1">
      <alignment vertical="center" wrapText="1"/>
    </xf>
    <xf numFmtId="170" fontId="16" fillId="0" borderId="8" xfId="1" applyNumberFormat="1" applyFont="1" applyBorder="1" applyAlignment="1">
      <alignment vertical="center" wrapText="1"/>
    </xf>
    <xf numFmtId="170" fontId="13" fillId="0" borderId="5" xfId="1" applyNumberFormat="1" applyFont="1" applyBorder="1" applyAlignment="1">
      <alignment horizontal="right" vertical="center" wrapText="1"/>
    </xf>
    <xf numFmtId="170" fontId="16" fillId="0" borderId="11" xfId="1" applyNumberFormat="1" applyFont="1" applyFill="1" applyBorder="1" applyAlignment="1">
      <alignment horizontal="right" vertical="center" wrapText="1"/>
    </xf>
    <xf numFmtId="167" fontId="3" fillId="0" borderId="0" xfId="1" applyNumberFormat="1" applyFont="1" applyAlignment="1">
      <alignment horizontal="right" vertical="center" wrapText="1"/>
    </xf>
    <xf numFmtId="170" fontId="8" fillId="0" borderId="5" xfId="1" applyNumberFormat="1" applyFont="1" applyBorder="1" applyAlignment="1">
      <alignment horizontal="right" vertical="center" wrapText="1"/>
    </xf>
    <xf numFmtId="170" fontId="9" fillId="0" borderId="6" xfId="1" applyNumberFormat="1" applyFont="1" applyBorder="1" applyAlignment="1">
      <alignment horizontal="right" vertical="center" wrapText="1"/>
    </xf>
    <xf numFmtId="170" fontId="10" fillId="0" borderId="8" xfId="1" applyNumberFormat="1" applyFont="1" applyBorder="1" applyAlignment="1">
      <alignment horizontal="right" vertical="center" wrapText="1"/>
    </xf>
    <xf numFmtId="170" fontId="3" fillId="2" borderId="8" xfId="1" applyNumberFormat="1" applyFont="1" applyFill="1" applyBorder="1" applyAlignment="1">
      <alignment horizontal="right" vertical="center" wrapText="1"/>
    </xf>
    <xf numFmtId="170" fontId="9" fillId="0" borderId="8" xfId="1" applyNumberFormat="1" applyFont="1" applyBorder="1" applyAlignment="1">
      <alignment horizontal="right" vertical="center" wrapText="1"/>
    </xf>
    <xf numFmtId="170" fontId="10" fillId="0" borderId="10" xfId="1" applyNumberFormat="1" applyFont="1" applyBorder="1" applyAlignment="1">
      <alignment horizontal="right" vertical="center" wrapText="1"/>
    </xf>
    <xf numFmtId="170" fontId="2" fillId="0" borderId="2" xfId="1" applyNumberFormat="1" applyFont="1" applyBorder="1" applyAlignment="1">
      <alignment horizontal="right" vertical="center" wrapText="1"/>
    </xf>
    <xf numFmtId="170" fontId="8" fillId="0" borderId="2" xfId="1" applyNumberFormat="1" applyFont="1" applyBorder="1" applyAlignment="1">
      <alignment horizontal="right" vertical="center" wrapText="1"/>
    </xf>
    <xf numFmtId="170" fontId="5" fillId="0" borderId="7" xfId="1" applyNumberFormat="1" applyFont="1" applyBorder="1" applyAlignment="1">
      <alignment horizontal="right" vertical="center" wrapText="1"/>
    </xf>
    <xf numFmtId="170" fontId="5" fillId="0" borderId="11" xfId="1" applyNumberFormat="1" applyFont="1" applyFill="1" applyBorder="1" applyAlignment="1">
      <alignment horizontal="right" vertical="center" wrapText="1"/>
    </xf>
    <xf numFmtId="170" fontId="5" fillId="0" borderId="2" xfId="1" applyNumberFormat="1" applyFont="1" applyBorder="1" applyAlignment="1">
      <alignment horizontal="right" vertical="center" wrapText="1"/>
    </xf>
    <xf numFmtId="170" fontId="5" fillId="2" borderId="8" xfId="1" applyNumberFormat="1" applyFont="1" applyFill="1" applyBorder="1" applyAlignment="1">
      <alignment horizontal="right" vertical="center" wrapText="1"/>
    </xf>
    <xf numFmtId="170" fontId="5" fillId="0" borderId="11" xfId="1" applyNumberFormat="1" applyFont="1" applyBorder="1" applyAlignment="1">
      <alignment horizontal="right" vertical="center" wrapText="1"/>
    </xf>
    <xf numFmtId="170" fontId="5" fillId="2" borderId="10" xfId="1" applyNumberFormat="1" applyFont="1" applyFill="1" applyBorder="1" applyAlignment="1">
      <alignment horizontal="right" vertical="center" wrapText="1"/>
    </xf>
    <xf numFmtId="170" fontId="9" fillId="0" borderId="2" xfId="1" applyNumberFormat="1" applyFont="1" applyBorder="1" applyAlignment="1">
      <alignment horizontal="right" vertical="center" wrapText="1"/>
    </xf>
    <xf numFmtId="170" fontId="3" fillId="0" borderId="11" xfId="1" applyNumberFormat="1" applyFont="1" applyBorder="1" applyAlignment="1">
      <alignment horizontal="right" vertical="center" wrapText="1"/>
    </xf>
    <xf numFmtId="170" fontId="10" fillId="0" borderId="6" xfId="1" applyNumberFormat="1" applyFont="1" applyBorder="1" applyAlignment="1">
      <alignment horizontal="right" vertical="center" wrapText="1"/>
    </xf>
    <xf numFmtId="0" fontId="2" fillId="0" borderId="2" xfId="0" applyFont="1" applyBorder="1" applyAlignment="1">
      <alignment horizontal="center" vertical="center" wrapText="1"/>
    </xf>
    <xf numFmtId="0" fontId="3" fillId="0" borderId="5" xfId="0" quotePrefix="1" applyFont="1" applyBorder="1" applyAlignment="1">
      <alignment horizontal="justify" vertical="center" wrapText="1"/>
    </xf>
    <xf numFmtId="166" fontId="15" fillId="2" borderId="10" xfId="1" applyNumberFormat="1" applyFont="1" applyFill="1" applyBorder="1" applyAlignment="1">
      <alignment horizontal="center" vertical="center" wrapText="1"/>
    </xf>
    <xf numFmtId="167" fontId="16" fillId="2" borderId="8" xfId="0" applyNumberFormat="1" applyFont="1" applyFill="1" applyBorder="1" applyAlignment="1">
      <alignment horizontal="center" vertical="center" wrapText="1"/>
    </xf>
    <xf numFmtId="170" fontId="17" fillId="0" borderId="5" xfId="1" applyNumberFormat="1" applyFont="1" applyBorder="1" applyAlignment="1">
      <alignment horizontal="right" vertical="center" wrapText="1"/>
    </xf>
    <xf numFmtId="170" fontId="17" fillId="0" borderId="6" xfId="1" applyNumberFormat="1" applyFont="1" applyBorder="1" applyAlignment="1">
      <alignment horizontal="right" vertical="center" wrapText="1"/>
    </xf>
    <xf numFmtId="170" fontId="18" fillId="0" borderId="8" xfId="1" applyNumberFormat="1" applyFont="1" applyBorder="1" applyAlignment="1">
      <alignment horizontal="right" vertical="center" wrapText="1"/>
    </xf>
    <xf numFmtId="170" fontId="18" fillId="2" borderId="8" xfId="1" applyNumberFormat="1" applyFont="1" applyFill="1" applyBorder="1" applyAlignment="1">
      <alignment horizontal="right" vertical="center" wrapText="1"/>
    </xf>
    <xf numFmtId="170" fontId="17" fillId="0" borderId="8" xfId="1" applyNumberFormat="1" applyFont="1" applyBorder="1" applyAlignment="1">
      <alignment horizontal="right" vertical="center" wrapText="1"/>
    </xf>
    <xf numFmtId="170" fontId="18" fillId="0" borderId="10" xfId="1" applyNumberFormat="1" applyFont="1" applyBorder="1" applyAlignment="1">
      <alignment horizontal="right" vertical="center" wrapText="1"/>
    </xf>
    <xf numFmtId="170" fontId="17" fillId="0" borderId="2" xfId="1" applyNumberFormat="1" applyFont="1" applyBorder="1" applyAlignment="1">
      <alignment horizontal="right" vertical="center" wrapText="1"/>
    </xf>
    <xf numFmtId="170" fontId="18" fillId="0" borderId="7" xfId="1" applyNumberFormat="1" applyFont="1" applyBorder="1" applyAlignment="1">
      <alignment horizontal="right" vertical="center" wrapText="1"/>
    </xf>
    <xf numFmtId="170" fontId="18" fillId="0" borderId="11" xfId="1" applyNumberFormat="1" applyFont="1" applyFill="1" applyBorder="1" applyAlignment="1">
      <alignment horizontal="right" vertical="center" wrapText="1"/>
    </xf>
    <xf numFmtId="170" fontId="18" fillId="0" borderId="11" xfId="1" applyNumberFormat="1" applyFont="1" applyBorder="1" applyAlignment="1">
      <alignment horizontal="right" vertical="center" wrapText="1"/>
    </xf>
    <xf numFmtId="170" fontId="17" fillId="0" borderId="2" xfId="1" applyNumberFormat="1" applyFont="1" applyBorder="1" applyAlignment="1">
      <alignment vertical="center" wrapText="1"/>
    </xf>
    <xf numFmtId="170" fontId="18" fillId="0" borderId="7" xfId="1" applyNumberFormat="1" applyFont="1" applyBorder="1" applyAlignment="1">
      <alignment vertical="center" wrapText="1"/>
    </xf>
    <xf numFmtId="170" fontId="18" fillId="0" borderId="8" xfId="1" applyNumberFormat="1" applyFont="1" applyBorder="1" applyAlignment="1">
      <alignment vertical="center" wrapText="1"/>
    </xf>
    <xf numFmtId="170" fontId="18" fillId="2" borderId="10" xfId="1" applyNumberFormat="1" applyFont="1" applyFill="1" applyBorder="1" applyAlignment="1">
      <alignment horizontal="right" vertical="center" wrapText="1"/>
    </xf>
    <xf numFmtId="170" fontId="18" fillId="0" borderId="6" xfId="1" applyNumberFormat="1" applyFont="1" applyBorder="1" applyAlignment="1">
      <alignment horizontal="right"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4" fillId="0" borderId="0" xfId="0" applyFont="1" applyAlignment="1">
      <alignment horizontal="center" vertical="center"/>
    </xf>
    <xf numFmtId="0" fontId="21" fillId="0" borderId="0" xfId="0" applyFont="1" applyAlignment="1">
      <alignment horizontal="justify" vertical="center"/>
    </xf>
    <xf numFmtId="0" fontId="19" fillId="0" borderId="0" xfId="0" applyFont="1" applyAlignment="1">
      <alignment horizontal="justify" vertical="center"/>
    </xf>
    <xf numFmtId="0" fontId="21" fillId="0" borderId="0" xfId="0" applyFont="1"/>
    <xf numFmtId="0" fontId="22" fillId="0" borderId="0" xfId="0" applyFont="1"/>
    <xf numFmtId="0" fontId="21" fillId="0" borderId="0" xfId="0" applyFont="1" applyAlignment="1">
      <alignment horizontal="justify" vertical="center" wrapText="1"/>
    </xf>
    <xf numFmtId="0" fontId="11" fillId="0" borderId="9" xfId="0" applyFont="1" applyBorder="1" applyAlignment="1">
      <alignment horizontal="justify" vertical="center" wrapText="1"/>
    </xf>
    <xf numFmtId="0" fontId="3" fillId="0" borderId="11" xfId="0" applyFont="1" applyBorder="1" applyAlignment="1">
      <alignment horizontal="justify" vertical="center" wrapText="1"/>
    </xf>
    <xf numFmtId="167" fontId="3" fillId="0" borderId="8" xfId="2" applyNumberFormat="1" applyFont="1" applyBorder="1" applyAlignment="1">
      <alignment horizontal="center" vertical="center" wrapText="1"/>
    </xf>
    <xf numFmtId="167" fontId="3" fillId="0" borderId="11" xfId="2" applyNumberFormat="1" applyFont="1" applyBorder="1" applyAlignment="1">
      <alignment horizontal="center" vertical="center" wrapText="1"/>
    </xf>
    <xf numFmtId="167" fontId="25" fillId="0" borderId="11" xfId="2" applyNumberFormat="1" applyFont="1" applyBorder="1" applyAlignment="1">
      <alignment horizontal="center" vertical="center" wrapText="1"/>
    </xf>
    <xf numFmtId="0" fontId="3" fillId="0" borderId="11" xfId="0" applyFont="1" applyBorder="1" applyAlignment="1">
      <alignment horizontal="justify" vertical="center" wrapText="1"/>
    </xf>
    <xf numFmtId="0" fontId="3" fillId="0" borderId="9"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11" fillId="0" borderId="8" xfId="0" applyFont="1" applyBorder="1" applyAlignment="1">
      <alignment horizontal="justify" vertical="center" wrapText="1"/>
    </xf>
    <xf numFmtId="0" fontId="23" fillId="0" borderId="10" xfId="0" quotePrefix="1" applyFont="1" applyBorder="1" applyAlignment="1">
      <alignment horizontal="center" vertical="center" wrapText="1"/>
    </xf>
    <xf numFmtId="0" fontId="23" fillId="0" borderId="10" xfId="0" applyFont="1" applyBorder="1" applyAlignment="1">
      <alignment horizontal="justify" vertical="center" wrapText="1"/>
    </xf>
    <xf numFmtId="167" fontId="23" fillId="0" borderId="10" xfId="0" applyNumberFormat="1" applyFont="1" applyBorder="1" applyAlignment="1">
      <alignment horizontal="center" vertical="center" wrapText="1"/>
    </xf>
    <xf numFmtId="167" fontId="24" fillId="0" borderId="10" xfId="2" applyNumberFormat="1" applyFont="1" applyBorder="1" applyAlignment="1">
      <alignment horizontal="center" vertical="center" wrapText="1"/>
    </xf>
    <xf numFmtId="170" fontId="23" fillId="0" borderId="10" xfId="1" applyNumberFormat="1" applyFont="1" applyBorder="1" applyAlignment="1">
      <alignment horizontal="right" vertical="center" wrapText="1"/>
    </xf>
    <xf numFmtId="170" fontId="24" fillId="0" borderId="10" xfId="1" applyNumberFormat="1" applyFont="1" applyBorder="1" applyAlignment="1">
      <alignment horizontal="center" vertical="center" wrapText="1"/>
    </xf>
    <xf numFmtId="0" fontId="23" fillId="0" borderId="10" xfId="0" quotePrefix="1" applyFont="1" applyBorder="1" applyAlignment="1">
      <alignment horizontal="justify" vertical="center" wrapText="1"/>
    </xf>
    <xf numFmtId="0" fontId="3" fillId="0" borderId="6" xfId="0" applyFont="1" applyBorder="1" applyAlignment="1">
      <alignment horizontal="center" vertical="center" wrapText="1"/>
    </xf>
    <xf numFmtId="167" fontId="16" fillId="0" borderId="6" xfId="0" applyNumberFormat="1" applyFont="1" applyBorder="1" applyAlignment="1">
      <alignment horizontal="center" vertical="center" wrapText="1"/>
    </xf>
    <xf numFmtId="170" fontId="16" fillId="0" borderId="6" xfId="1" applyNumberFormat="1" applyFont="1" applyBorder="1" applyAlignment="1">
      <alignment horizontal="right" vertical="center" wrapText="1"/>
    </xf>
    <xf numFmtId="0" fontId="3" fillId="0" borderId="10" xfId="0" applyFont="1" applyBorder="1" applyAlignment="1">
      <alignment horizontal="justify" vertical="center" wrapText="1"/>
    </xf>
    <xf numFmtId="167" fontId="16" fillId="0" borderId="10" xfId="0" applyNumberFormat="1" applyFont="1" applyBorder="1" applyAlignment="1">
      <alignment horizontal="center" vertical="center" wrapText="1"/>
    </xf>
    <xf numFmtId="20" fontId="3" fillId="0" borderId="11" xfId="0" applyNumberFormat="1" applyFont="1" applyBorder="1" applyAlignment="1">
      <alignment horizontal="justify" vertical="center" wrapText="1"/>
    </xf>
    <xf numFmtId="20" fontId="3" fillId="0" borderId="9" xfId="0" applyNumberFormat="1" applyFont="1" applyBorder="1" applyAlignment="1">
      <alignment horizontal="justify" vertical="center" wrapText="1"/>
    </xf>
    <xf numFmtId="0" fontId="3" fillId="0" borderId="11" xfId="0" applyFont="1" applyBorder="1" applyAlignment="1">
      <alignment horizontal="justify" vertical="center" wrapText="1"/>
    </xf>
    <xf numFmtId="0" fontId="3" fillId="0" borderId="9" xfId="0" applyFont="1" applyBorder="1" applyAlignment="1">
      <alignment horizontal="justify"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165" fontId="7" fillId="2" borderId="2" xfId="2" applyNumberFormat="1" applyFont="1" applyFill="1" applyBorder="1" applyAlignment="1">
      <alignment horizontal="center" vertical="center" wrapText="1"/>
    </xf>
    <xf numFmtId="0" fontId="8" fillId="0" borderId="2" xfId="0" applyFont="1" applyBorder="1" applyAlignment="1">
      <alignment horizontal="center" vertical="center" wrapText="1"/>
    </xf>
    <xf numFmtId="169" fontId="7" fillId="2" borderId="2" xfId="2"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65" fontId="7" fillId="2" borderId="13" xfId="2" applyNumberFormat="1" applyFont="1" applyFill="1" applyBorder="1" applyAlignment="1">
      <alignment horizontal="center" vertical="center" wrapText="1"/>
    </xf>
    <xf numFmtId="165" fontId="7" fillId="2" borderId="14" xfId="2" applyNumberFormat="1" applyFont="1" applyFill="1" applyBorder="1" applyAlignment="1">
      <alignment horizontal="center" vertical="center" wrapText="1"/>
    </xf>
    <xf numFmtId="165" fontId="7" fillId="2" borderId="15" xfId="2" applyNumberFormat="1" applyFont="1" applyFill="1" applyBorder="1" applyAlignment="1">
      <alignment horizontal="center" vertical="center" wrapText="1"/>
    </xf>
    <xf numFmtId="165" fontId="7" fillId="2" borderId="16" xfId="2" applyNumberFormat="1" applyFont="1" applyFill="1" applyBorder="1" applyAlignment="1">
      <alignment horizontal="center" vertical="center" wrapText="1"/>
    </xf>
    <xf numFmtId="165" fontId="7" fillId="2" borderId="17" xfId="2" applyNumberFormat="1" applyFont="1" applyFill="1" applyBorder="1" applyAlignment="1">
      <alignment horizontal="center" vertical="center" wrapText="1"/>
    </xf>
    <xf numFmtId="165" fontId="7" fillId="2" borderId="18" xfId="2" applyNumberFormat="1" applyFont="1" applyFill="1" applyBorder="1" applyAlignment="1">
      <alignment horizontal="center" vertical="center" wrapText="1"/>
    </xf>
    <xf numFmtId="165" fontId="2" fillId="2" borderId="12" xfId="2" applyNumberFormat="1" applyFont="1" applyFill="1" applyBorder="1" applyAlignment="1">
      <alignment horizontal="center" vertical="center" wrapText="1"/>
    </xf>
    <xf numFmtId="165" fontId="2" fillId="2" borderId="3" xfId="2" applyNumberFormat="1" applyFont="1" applyFill="1" applyBorder="1" applyAlignment="1">
      <alignment horizontal="center" vertical="center" wrapText="1"/>
    </xf>
    <xf numFmtId="165" fontId="2" fillId="2" borderId="4" xfId="2" applyNumberFormat="1" applyFont="1" applyFill="1" applyBorder="1" applyAlignment="1">
      <alignment horizontal="center" vertical="center" wrapText="1"/>
    </xf>
    <xf numFmtId="169" fontId="2" fillId="2" borderId="12" xfId="2" applyNumberFormat="1" applyFont="1" applyFill="1" applyBorder="1" applyAlignment="1">
      <alignment horizontal="center" vertical="center" wrapText="1"/>
    </xf>
    <xf numFmtId="169" fontId="2" fillId="2" borderId="3" xfId="2" applyNumberFormat="1" applyFont="1" applyFill="1" applyBorder="1" applyAlignment="1">
      <alignment horizontal="center" vertical="center" wrapText="1"/>
    </xf>
    <xf numFmtId="169" fontId="2" fillId="2" borderId="4" xfId="2"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169" fontId="2" fillId="2" borderId="2" xfId="2" applyNumberFormat="1" applyFont="1" applyFill="1" applyBorder="1" applyAlignment="1">
      <alignment horizontal="center" vertical="center" wrapText="1"/>
    </xf>
    <xf numFmtId="165" fontId="8" fillId="2" borderId="5" xfId="2" applyNumberFormat="1" applyFont="1" applyFill="1" applyBorder="1" applyAlignment="1">
      <alignment horizontal="center" vertical="center" wrapText="1"/>
    </xf>
    <xf numFmtId="166" fontId="13" fillId="0" borderId="6" xfId="1" applyNumberFormat="1" applyFont="1" applyBorder="1" applyAlignment="1">
      <alignment horizontal="center" vertical="center" wrapText="1"/>
    </xf>
    <xf numFmtId="170" fontId="13" fillId="0" borderId="6" xfId="1" applyNumberFormat="1" applyFont="1" applyBorder="1" applyAlignment="1">
      <alignment horizontal="right" vertical="center" wrapText="1"/>
    </xf>
    <xf numFmtId="0" fontId="2" fillId="0" borderId="8" xfId="0" applyFont="1" applyBorder="1" applyAlignment="1">
      <alignment horizontal="justify" vertical="center" wrapText="1"/>
    </xf>
    <xf numFmtId="166" fontId="13" fillId="0" borderId="8" xfId="1" applyNumberFormat="1" applyFont="1" applyBorder="1" applyAlignment="1">
      <alignment horizontal="center" vertical="center" wrapText="1"/>
    </xf>
    <xf numFmtId="170" fontId="13" fillId="0" borderId="8" xfId="1" applyNumberFormat="1" applyFont="1" applyBorder="1" applyAlignment="1">
      <alignment horizontal="right" vertical="center" wrapText="1"/>
    </xf>
    <xf numFmtId="166" fontId="16" fillId="2" borderId="10" xfId="1" applyNumberFormat="1" applyFont="1" applyFill="1" applyBorder="1" applyAlignment="1">
      <alignment horizontal="center" vertical="center" wrapText="1"/>
    </xf>
    <xf numFmtId="166" fontId="16" fillId="0" borderId="10" xfId="1" applyNumberFormat="1" applyFont="1" applyBorder="1" applyAlignment="1">
      <alignment horizontal="center" vertical="center" wrapText="1"/>
    </xf>
    <xf numFmtId="0" fontId="4" fillId="2" borderId="8" xfId="0" applyFont="1" applyFill="1" applyBorder="1" applyAlignment="1">
      <alignment horizontal="justify"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cellXfs>
  <cellStyles count="3">
    <cellStyle name="Comma" xfId="1" builtinId="3"/>
    <cellStyle name="Comma 3"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2061323</xdr:colOff>
      <xdr:row>1</xdr:row>
      <xdr:rowOff>502023</xdr:rowOff>
    </xdr:from>
    <xdr:to>
      <xdr:col>0</xdr:col>
      <xdr:colOff>4991661</xdr:colOff>
      <xdr:row>1</xdr:row>
      <xdr:rowOff>502023</xdr:rowOff>
    </xdr:to>
    <xdr:sp macro="" textlink="">
      <xdr:nvSpPr>
        <xdr:cNvPr id="4097" name="AutoShape 1">
          <a:extLst>
            <a:ext uri="{FF2B5EF4-FFF2-40B4-BE49-F238E27FC236}">
              <a16:creationId xmlns:a16="http://schemas.microsoft.com/office/drawing/2014/main" id="{00000000-0008-0000-0200-000001100000}"/>
            </a:ext>
          </a:extLst>
        </xdr:cNvPr>
        <xdr:cNvSpPr>
          <a:spLocks noChangeShapeType="1"/>
        </xdr:cNvSpPr>
      </xdr:nvSpPr>
      <xdr:spPr bwMode="auto">
        <a:xfrm>
          <a:off x="2061323" y="737347"/>
          <a:ext cx="2930338"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topLeftCell="A37" zoomScale="70" zoomScaleNormal="70" zoomScaleSheetLayoutView="85" zoomScalePageLayoutView="70" workbookViewId="0">
      <selection activeCell="I13" sqref="I13"/>
    </sheetView>
  </sheetViews>
  <sheetFormatPr defaultRowHeight="15.75" x14ac:dyDescent="0.25"/>
  <cols>
    <col min="1" max="1" width="6.140625" style="1" customWidth="1"/>
    <col min="2" max="2" width="79.28515625" style="4" customWidth="1"/>
    <col min="3" max="3" width="11.140625" style="3" customWidth="1"/>
    <col min="4" max="4" width="9.7109375" style="3" customWidth="1"/>
    <col min="5" max="6" width="11.140625" style="3" customWidth="1"/>
    <col min="7" max="7" width="10.7109375" style="28" customWidth="1"/>
    <col min="8" max="8" width="11.140625" style="28" customWidth="1"/>
    <col min="9" max="9" width="11.140625" style="88" customWidth="1"/>
    <col min="10" max="10" width="9.42578125" style="84" customWidth="1"/>
    <col min="11" max="11" width="11.140625" style="84" customWidth="1"/>
    <col min="12" max="12" width="12" style="28" bestFit="1" customWidth="1"/>
    <col min="13" max="13" width="11" style="28" customWidth="1"/>
    <col min="14" max="14" width="12" style="28" bestFit="1" customWidth="1"/>
    <col min="15" max="15" width="45" style="1" hidden="1" customWidth="1"/>
    <col min="16" max="16" width="55.140625" style="1" hidden="1" customWidth="1"/>
    <col min="17" max="17" width="0" style="1" hidden="1" customWidth="1"/>
    <col min="18" max="263" width="9.140625" style="1"/>
    <col min="264" max="264" width="6.140625" style="1" customWidth="1"/>
    <col min="265" max="265" width="67.7109375" style="1" customWidth="1"/>
    <col min="266" max="266" width="17.85546875" style="1" customWidth="1"/>
    <col min="267" max="267" width="8.85546875" style="1" customWidth="1"/>
    <col min="268" max="268" width="9.42578125" style="1" customWidth="1"/>
    <col min="269" max="269" width="9.85546875" style="1" customWidth="1"/>
    <col min="270" max="270" width="40.28515625" style="1" customWidth="1"/>
    <col min="271" max="271" width="13" style="1" customWidth="1"/>
    <col min="272" max="519" width="9.140625" style="1"/>
    <col min="520" max="520" width="6.140625" style="1" customWidth="1"/>
    <col min="521" max="521" width="67.7109375" style="1" customWidth="1"/>
    <col min="522" max="522" width="17.85546875" style="1" customWidth="1"/>
    <col min="523" max="523" width="8.85546875" style="1" customWidth="1"/>
    <col min="524" max="524" width="9.42578125" style="1" customWidth="1"/>
    <col min="525" max="525" width="9.85546875" style="1" customWidth="1"/>
    <col min="526" max="526" width="40.28515625" style="1" customWidth="1"/>
    <col min="527" max="527" width="13" style="1" customWidth="1"/>
    <col min="528" max="775" width="9.140625" style="1"/>
    <col min="776" max="776" width="6.140625" style="1" customWidth="1"/>
    <col min="777" max="777" width="67.7109375" style="1" customWidth="1"/>
    <col min="778" max="778" width="17.85546875" style="1" customWidth="1"/>
    <col min="779" max="779" width="8.85546875" style="1" customWidth="1"/>
    <col min="780" max="780" width="9.42578125" style="1" customWidth="1"/>
    <col min="781" max="781" width="9.85546875" style="1" customWidth="1"/>
    <col min="782" max="782" width="40.28515625" style="1" customWidth="1"/>
    <col min="783" max="783" width="13" style="1" customWidth="1"/>
    <col min="784" max="1031" width="9.140625" style="1"/>
    <col min="1032" max="1032" width="6.140625" style="1" customWidth="1"/>
    <col min="1033" max="1033" width="67.7109375" style="1" customWidth="1"/>
    <col min="1034" max="1034" width="17.85546875" style="1" customWidth="1"/>
    <col min="1035" max="1035" width="8.85546875" style="1" customWidth="1"/>
    <col min="1036" max="1036" width="9.42578125" style="1" customWidth="1"/>
    <col min="1037" max="1037" width="9.85546875" style="1" customWidth="1"/>
    <col min="1038" max="1038" width="40.28515625" style="1" customWidth="1"/>
    <col min="1039" max="1039" width="13" style="1" customWidth="1"/>
    <col min="1040" max="1287" width="9.140625" style="1"/>
    <col min="1288" max="1288" width="6.140625" style="1" customWidth="1"/>
    <col min="1289" max="1289" width="67.7109375" style="1" customWidth="1"/>
    <col min="1290" max="1290" width="17.85546875" style="1" customWidth="1"/>
    <col min="1291" max="1291" width="8.85546875" style="1" customWidth="1"/>
    <col min="1292" max="1292" width="9.42578125" style="1" customWidth="1"/>
    <col min="1293" max="1293" width="9.85546875" style="1" customWidth="1"/>
    <col min="1294" max="1294" width="40.28515625" style="1" customWidth="1"/>
    <col min="1295" max="1295" width="13" style="1" customWidth="1"/>
    <col min="1296" max="1543" width="9.140625" style="1"/>
    <col min="1544" max="1544" width="6.140625" style="1" customWidth="1"/>
    <col min="1545" max="1545" width="67.7109375" style="1" customWidth="1"/>
    <col min="1546" max="1546" width="17.85546875" style="1" customWidth="1"/>
    <col min="1547" max="1547" width="8.85546875" style="1" customWidth="1"/>
    <col min="1548" max="1548" width="9.42578125" style="1" customWidth="1"/>
    <col min="1549" max="1549" width="9.85546875" style="1" customWidth="1"/>
    <col min="1550" max="1550" width="40.28515625" style="1" customWidth="1"/>
    <col min="1551" max="1551" width="13" style="1" customWidth="1"/>
    <col min="1552" max="1799" width="9.140625" style="1"/>
    <col min="1800" max="1800" width="6.140625" style="1" customWidth="1"/>
    <col min="1801" max="1801" width="67.7109375" style="1" customWidth="1"/>
    <col min="1802" max="1802" width="17.85546875" style="1" customWidth="1"/>
    <col min="1803" max="1803" width="8.85546875" style="1" customWidth="1"/>
    <col min="1804" max="1804" width="9.42578125" style="1" customWidth="1"/>
    <col min="1805" max="1805" width="9.85546875" style="1" customWidth="1"/>
    <col min="1806" max="1806" width="40.28515625" style="1" customWidth="1"/>
    <col min="1807" max="1807" width="13" style="1" customWidth="1"/>
    <col min="1808" max="2055" width="9.140625" style="1"/>
    <col min="2056" max="2056" width="6.140625" style="1" customWidth="1"/>
    <col min="2057" max="2057" width="67.7109375" style="1" customWidth="1"/>
    <col min="2058" max="2058" width="17.85546875" style="1" customWidth="1"/>
    <col min="2059" max="2059" width="8.85546875" style="1" customWidth="1"/>
    <col min="2060" max="2060" width="9.42578125" style="1" customWidth="1"/>
    <col min="2061" max="2061" width="9.85546875" style="1" customWidth="1"/>
    <col min="2062" max="2062" width="40.28515625" style="1" customWidth="1"/>
    <col min="2063" max="2063" width="13" style="1" customWidth="1"/>
    <col min="2064" max="2311" width="9.140625" style="1"/>
    <col min="2312" max="2312" width="6.140625" style="1" customWidth="1"/>
    <col min="2313" max="2313" width="67.7109375" style="1" customWidth="1"/>
    <col min="2314" max="2314" width="17.85546875" style="1" customWidth="1"/>
    <col min="2315" max="2315" width="8.85546875" style="1" customWidth="1"/>
    <col min="2316" max="2316" width="9.42578125" style="1" customWidth="1"/>
    <col min="2317" max="2317" width="9.85546875" style="1" customWidth="1"/>
    <col min="2318" max="2318" width="40.28515625" style="1" customWidth="1"/>
    <col min="2319" max="2319" width="13" style="1" customWidth="1"/>
    <col min="2320" max="2567" width="9.140625" style="1"/>
    <col min="2568" max="2568" width="6.140625" style="1" customWidth="1"/>
    <col min="2569" max="2569" width="67.7109375" style="1" customWidth="1"/>
    <col min="2570" max="2570" width="17.85546875" style="1" customWidth="1"/>
    <col min="2571" max="2571" width="8.85546875" style="1" customWidth="1"/>
    <col min="2572" max="2572" width="9.42578125" style="1" customWidth="1"/>
    <col min="2573" max="2573" width="9.85546875" style="1" customWidth="1"/>
    <col min="2574" max="2574" width="40.28515625" style="1" customWidth="1"/>
    <col min="2575" max="2575" width="13" style="1" customWidth="1"/>
    <col min="2576" max="2823" width="9.140625" style="1"/>
    <col min="2824" max="2824" width="6.140625" style="1" customWidth="1"/>
    <col min="2825" max="2825" width="67.7109375" style="1" customWidth="1"/>
    <col min="2826" max="2826" width="17.85546875" style="1" customWidth="1"/>
    <col min="2827" max="2827" width="8.85546875" style="1" customWidth="1"/>
    <col min="2828" max="2828" width="9.42578125" style="1" customWidth="1"/>
    <col min="2829" max="2829" width="9.85546875" style="1" customWidth="1"/>
    <col min="2830" max="2830" width="40.28515625" style="1" customWidth="1"/>
    <col min="2831" max="2831" width="13" style="1" customWidth="1"/>
    <col min="2832" max="3079" width="9.140625" style="1"/>
    <col min="3080" max="3080" width="6.140625" style="1" customWidth="1"/>
    <col min="3081" max="3081" width="67.7109375" style="1" customWidth="1"/>
    <col min="3082" max="3082" width="17.85546875" style="1" customWidth="1"/>
    <col min="3083" max="3083" width="8.85546875" style="1" customWidth="1"/>
    <col min="3084" max="3084" width="9.42578125" style="1" customWidth="1"/>
    <col min="3085" max="3085" width="9.85546875" style="1" customWidth="1"/>
    <col min="3086" max="3086" width="40.28515625" style="1" customWidth="1"/>
    <col min="3087" max="3087" width="13" style="1" customWidth="1"/>
    <col min="3088" max="3335" width="9.140625" style="1"/>
    <col min="3336" max="3336" width="6.140625" style="1" customWidth="1"/>
    <col min="3337" max="3337" width="67.7109375" style="1" customWidth="1"/>
    <col min="3338" max="3338" width="17.85546875" style="1" customWidth="1"/>
    <col min="3339" max="3339" width="8.85546875" style="1" customWidth="1"/>
    <col min="3340" max="3340" width="9.42578125" style="1" customWidth="1"/>
    <col min="3341" max="3341" width="9.85546875" style="1" customWidth="1"/>
    <col min="3342" max="3342" width="40.28515625" style="1" customWidth="1"/>
    <col min="3343" max="3343" width="13" style="1" customWidth="1"/>
    <col min="3344" max="3591" width="9.140625" style="1"/>
    <col min="3592" max="3592" width="6.140625" style="1" customWidth="1"/>
    <col min="3593" max="3593" width="67.7109375" style="1" customWidth="1"/>
    <col min="3594" max="3594" width="17.85546875" style="1" customWidth="1"/>
    <col min="3595" max="3595" width="8.85546875" style="1" customWidth="1"/>
    <col min="3596" max="3596" width="9.42578125" style="1" customWidth="1"/>
    <col min="3597" max="3597" width="9.85546875" style="1" customWidth="1"/>
    <col min="3598" max="3598" width="40.28515625" style="1" customWidth="1"/>
    <col min="3599" max="3599" width="13" style="1" customWidth="1"/>
    <col min="3600" max="3847" width="9.140625" style="1"/>
    <col min="3848" max="3848" width="6.140625" style="1" customWidth="1"/>
    <col min="3849" max="3849" width="67.7109375" style="1" customWidth="1"/>
    <col min="3850" max="3850" width="17.85546875" style="1" customWidth="1"/>
    <col min="3851" max="3851" width="8.85546875" style="1" customWidth="1"/>
    <col min="3852" max="3852" width="9.42578125" style="1" customWidth="1"/>
    <col min="3853" max="3853" width="9.85546875" style="1" customWidth="1"/>
    <col min="3854" max="3854" width="40.28515625" style="1" customWidth="1"/>
    <col min="3855" max="3855" width="13" style="1" customWidth="1"/>
    <col min="3856" max="4103" width="9.140625" style="1"/>
    <col min="4104" max="4104" width="6.140625" style="1" customWidth="1"/>
    <col min="4105" max="4105" width="67.7109375" style="1" customWidth="1"/>
    <col min="4106" max="4106" width="17.85546875" style="1" customWidth="1"/>
    <col min="4107" max="4107" width="8.85546875" style="1" customWidth="1"/>
    <col min="4108" max="4108" width="9.42578125" style="1" customWidth="1"/>
    <col min="4109" max="4109" width="9.85546875" style="1" customWidth="1"/>
    <col min="4110" max="4110" width="40.28515625" style="1" customWidth="1"/>
    <col min="4111" max="4111" width="13" style="1" customWidth="1"/>
    <col min="4112" max="4359" width="9.140625" style="1"/>
    <col min="4360" max="4360" width="6.140625" style="1" customWidth="1"/>
    <col min="4361" max="4361" width="67.7109375" style="1" customWidth="1"/>
    <col min="4362" max="4362" width="17.85546875" style="1" customWidth="1"/>
    <col min="4363" max="4363" width="8.85546875" style="1" customWidth="1"/>
    <col min="4364" max="4364" width="9.42578125" style="1" customWidth="1"/>
    <col min="4365" max="4365" width="9.85546875" style="1" customWidth="1"/>
    <col min="4366" max="4366" width="40.28515625" style="1" customWidth="1"/>
    <col min="4367" max="4367" width="13" style="1" customWidth="1"/>
    <col min="4368" max="4615" width="9.140625" style="1"/>
    <col min="4616" max="4616" width="6.140625" style="1" customWidth="1"/>
    <col min="4617" max="4617" width="67.7109375" style="1" customWidth="1"/>
    <col min="4618" max="4618" width="17.85546875" style="1" customWidth="1"/>
    <col min="4619" max="4619" width="8.85546875" style="1" customWidth="1"/>
    <col min="4620" max="4620" width="9.42578125" style="1" customWidth="1"/>
    <col min="4621" max="4621" width="9.85546875" style="1" customWidth="1"/>
    <col min="4622" max="4622" width="40.28515625" style="1" customWidth="1"/>
    <col min="4623" max="4623" width="13" style="1" customWidth="1"/>
    <col min="4624" max="4871" width="9.140625" style="1"/>
    <col min="4872" max="4872" width="6.140625" style="1" customWidth="1"/>
    <col min="4873" max="4873" width="67.7109375" style="1" customWidth="1"/>
    <col min="4874" max="4874" width="17.85546875" style="1" customWidth="1"/>
    <col min="4875" max="4875" width="8.85546875" style="1" customWidth="1"/>
    <col min="4876" max="4876" width="9.42578125" style="1" customWidth="1"/>
    <col min="4877" max="4877" width="9.85546875" style="1" customWidth="1"/>
    <col min="4878" max="4878" width="40.28515625" style="1" customWidth="1"/>
    <col min="4879" max="4879" width="13" style="1" customWidth="1"/>
    <col min="4880" max="5127" width="9.140625" style="1"/>
    <col min="5128" max="5128" width="6.140625" style="1" customWidth="1"/>
    <col min="5129" max="5129" width="67.7109375" style="1" customWidth="1"/>
    <col min="5130" max="5130" width="17.85546875" style="1" customWidth="1"/>
    <col min="5131" max="5131" width="8.85546875" style="1" customWidth="1"/>
    <col min="5132" max="5132" width="9.42578125" style="1" customWidth="1"/>
    <col min="5133" max="5133" width="9.85546875" style="1" customWidth="1"/>
    <col min="5134" max="5134" width="40.28515625" style="1" customWidth="1"/>
    <col min="5135" max="5135" width="13" style="1" customWidth="1"/>
    <col min="5136" max="5383" width="9.140625" style="1"/>
    <col min="5384" max="5384" width="6.140625" style="1" customWidth="1"/>
    <col min="5385" max="5385" width="67.7109375" style="1" customWidth="1"/>
    <col min="5386" max="5386" width="17.85546875" style="1" customWidth="1"/>
    <col min="5387" max="5387" width="8.85546875" style="1" customWidth="1"/>
    <col min="5388" max="5388" width="9.42578125" style="1" customWidth="1"/>
    <col min="5389" max="5389" width="9.85546875" style="1" customWidth="1"/>
    <col min="5390" max="5390" width="40.28515625" style="1" customWidth="1"/>
    <col min="5391" max="5391" width="13" style="1" customWidth="1"/>
    <col min="5392" max="5639" width="9.140625" style="1"/>
    <col min="5640" max="5640" width="6.140625" style="1" customWidth="1"/>
    <col min="5641" max="5641" width="67.7109375" style="1" customWidth="1"/>
    <col min="5642" max="5642" width="17.85546875" style="1" customWidth="1"/>
    <col min="5643" max="5643" width="8.85546875" style="1" customWidth="1"/>
    <col min="5644" max="5644" width="9.42578125" style="1" customWidth="1"/>
    <col min="5645" max="5645" width="9.85546875" style="1" customWidth="1"/>
    <col min="5646" max="5646" width="40.28515625" style="1" customWidth="1"/>
    <col min="5647" max="5647" width="13" style="1" customWidth="1"/>
    <col min="5648" max="5895" width="9.140625" style="1"/>
    <col min="5896" max="5896" width="6.140625" style="1" customWidth="1"/>
    <col min="5897" max="5897" width="67.7109375" style="1" customWidth="1"/>
    <col min="5898" max="5898" width="17.85546875" style="1" customWidth="1"/>
    <col min="5899" max="5899" width="8.85546875" style="1" customWidth="1"/>
    <col min="5900" max="5900" width="9.42578125" style="1" customWidth="1"/>
    <col min="5901" max="5901" width="9.85546875" style="1" customWidth="1"/>
    <col min="5902" max="5902" width="40.28515625" style="1" customWidth="1"/>
    <col min="5903" max="5903" width="13" style="1" customWidth="1"/>
    <col min="5904" max="6151" width="9.140625" style="1"/>
    <col min="6152" max="6152" width="6.140625" style="1" customWidth="1"/>
    <col min="6153" max="6153" width="67.7109375" style="1" customWidth="1"/>
    <col min="6154" max="6154" width="17.85546875" style="1" customWidth="1"/>
    <col min="6155" max="6155" width="8.85546875" style="1" customWidth="1"/>
    <col min="6156" max="6156" width="9.42578125" style="1" customWidth="1"/>
    <col min="6157" max="6157" width="9.85546875" style="1" customWidth="1"/>
    <col min="6158" max="6158" width="40.28515625" style="1" customWidth="1"/>
    <col min="6159" max="6159" width="13" style="1" customWidth="1"/>
    <col min="6160" max="6407" width="9.140625" style="1"/>
    <col min="6408" max="6408" width="6.140625" style="1" customWidth="1"/>
    <col min="6409" max="6409" width="67.7109375" style="1" customWidth="1"/>
    <col min="6410" max="6410" width="17.85546875" style="1" customWidth="1"/>
    <col min="6411" max="6411" width="8.85546875" style="1" customWidth="1"/>
    <col min="6412" max="6412" width="9.42578125" style="1" customWidth="1"/>
    <col min="6413" max="6413" width="9.85546875" style="1" customWidth="1"/>
    <col min="6414" max="6414" width="40.28515625" style="1" customWidth="1"/>
    <col min="6415" max="6415" width="13" style="1" customWidth="1"/>
    <col min="6416" max="6663" width="9.140625" style="1"/>
    <col min="6664" max="6664" width="6.140625" style="1" customWidth="1"/>
    <col min="6665" max="6665" width="67.7109375" style="1" customWidth="1"/>
    <col min="6666" max="6666" width="17.85546875" style="1" customWidth="1"/>
    <col min="6667" max="6667" width="8.85546875" style="1" customWidth="1"/>
    <col min="6668" max="6668" width="9.42578125" style="1" customWidth="1"/>
    <col min="6669" max="6669" width="9.85546875" style="1" customWidth="1"/>
    <col min="6670" max="6670" width="40.28515625" style="1" customWidth="1"/>
    <col min="6671" max="6671" width="13" style="1" customWidth="1"/>
    <col min="6672" max="6919" width="9.140625" style="1"/>
    <col min="6920" max="6920" width="6.140625" style="1" customWidth="1"/>
    <col min="6921" max="6921" width="67.7109375" style="1" customWidth="1"/>
    <col min="6922" max="6922" width="17.85546875" style="1" customWidth="1"/>
    <col min="6923" max="6923" width="8.85546875" style="1" customWidth="1"/>
    <col min="6924" max="6924" width="9.42578125" style="1" customWidth="1"/>
    <col min="6925" max="6925" width="9.85546875" style="1" customWidth="1"/>
    <col min="6926" max="6926" width="40.28515625" style="1" customWidth="1"/>
    <col min="6927" max="6927" width="13" style="1" customWidth="1"/>
    <col min="6928" max="7175" width="9.140625" style="1"/>
    <col min="7176" max="7176" width="6.140625" style="1" customWidth="1"/>
    <col min="7177" max="7177" width="67.7109375" style="1" customWidth="1"/>
    <col min="7178" max="7178" width="17.85546875" style="1" customWidth="1"/>
    <col min="7179" max="7179" width="8.85546875" style="1" customWidth="1"/>
    <col min="7180" max="7180" width="9.42578125" style="1" customWidth="1"/>
    <col min="7181" max="7181" width="9.85546875" style="1" customWidth="1"/>
    <col min="7182" max="7182" width="40.28515625" style="1" customWidth="1"/>
    <col min="7183" max="7183" width="13" style="1" customWidth="1"/>
    <col min="7184" max="7431" width="9.140625" style="1"/>
    <col min="7432" max="7432" width="6.140625" style="1" customWidth="1"/>
    <col min="7433" max="7433" width="67.7109375" style="1" customWidth="1"/>
    <col min="7434" max="7434" width="17.85546875" style="1" customWidth="1"/>
    <col min="7435" max="7435" width="8.85546875" style="1" customWidth="1"/>
    <col min="7436" max="7436" width="9.42578125" style="1" customWidth="1"/>
    <col min="7437" max="7437" width="9.85546875" style="1" customWidth="1"/>
    <col min="7438" max="7438" width="40.28515625" style="1" customWidth="1"/>
    <col min="7439" max="7439" width="13" style="1" customWidth="1"/>
    <col min="7440" max="7687" width="9.140625" style="1"/>
    <col min="7688" max="7688" width="6.140625" style="1" customWidth="1"/>
    <col min="7689" max="7689" width="67.7109375" style="1" customWidth="1"/>
    <col min="7690" max="7690" width="17.85546875" style="1" customWidth="1"/>
    <col min="7691" max="7691" width="8.85546875" style="1" customWidth="1"/>
    <col min="7692" max="7692" width="9.42578125" style="1" customWidth="1"/>
    <col min="7693" max="7693" width="9.85546875" style="1" customWidth="1"/>
    <col min="7694" max="7694" width="40.28515625" style="1" customWidth="1"/>
    <col min="7695" max="7695" width="13" style="1" customWidth="1"/>
    <col min="7696" max="7943" width="9.140625" style="1"/>
    <col min="7944" max="7944" width="6.140625" style="1" customWidth="1"/>
    <col min="7945" max="7945" width="67.7109375" style="1" customWidth="1"/>
    <col min="7946" max="7946" width="17.85546875" style="1" customWidth="1"/>
    <col min="7947" max="7947" width="8.85546875" style="1" customWidth="1"/>
    <col min="7948" max="7948" width="9.42578125" style="1" customWidth="1"/>
    <col min="7949" max="7949" width="9.85546875" style="1" customWidth="1"/>
    <col min="7950" max="7950" width="40.28515625" style="1" customWidth="1"/>
    <col min="7951" max="7951" width="13" style="1" customWidth="1"/>
    <col min="7952" max="8199" width="9.140625" style="1"/>
    <col min="8200" max="8200" width="6.140625" style="1" customWidth="1"/>
    <col min="8201" max="8201" width="67.7109375" style="1" customWidth="1"/>
    <col min="8202" max="8202" width="17.85546875" style="1" customWidth="1"/>
    <col min="8203" max="8203" width="8.85546875" style="1" customWidth="1"/>
    <col min="8204" max="8204" width="9.42578125" style="1" customWidth="1"/>
    <col min="8205" max="8205" width="9.85546875" style="1" customWidth="1"/>
    <col min="8206" max="8206" width="40.28515625" style="1" customWidth="1"/>
    <col min="8207" max="8207" width="13" style="1" customWidth="1"/>
    <col min="8208" max="8455" width="9.140625" style="1"/>
    <col min="8456" max="8456" width="6.140625" style="1" customWidth="1"/>
    <col min="8457" max="8457" width="67.7109375" style="1" customWidth="1"/>
    <col min="8458" max="8458" width="17.85546875" style="1" customWidth="1"/>
    <col min="8459" max="8459" width="8.85546875" style="1" customWidth="1"/>
    <col min="8460" max="8460" width="9.42578125" style="1" customWidth="1"/>
    <col min="8461" max="8461" width="9.85546875" style="1" customWidth="1"/>
    <col min="8462" max="8462" width="40.28515625" style="1" customWidth="1"/>
    <col min="8463" max="8463" width="13" style="1" customWidth="1"/>
    <col min="8464" max="8711" width="9.140625" style="1"/>
    <col min="8712" max="8712" width="6.140625" style="1" customWidth="1"/>
    <col min="8713" max="8713" width="67.7109375" style="1" customWidth="1"/>
    <col min="8714" max="8714" width="17.85546875" style="1" customWidth="1"/>
    <col min="8715" max="8715" width="8.85546875" style="1" customWidth="1"/>
    <col min="8716" max="8716" width="9.42578125" style="1" customWidth="1"/>
    <col min="8717" max="8717" width="9.85546875" style="1" customWidth="1"/>
    <col min="8718" max="8718" width="40.28515625" style="1" customWidth="1"/>
    <col min="8719" max="8719" width="13" style="1" customWidth="1"/>
    <col min="8720" max="8967" width="9.140625" style="1"/>
    <col min="8968" max="8968" width="6.140625" style="1" customWidth="1"/>
    <col min="8969" max="8969" width="67.7109375" style="1" customWidth="1"/>
    <col min="8970" max="8970" width="17.85546875" style="1" customWidth="1"/>
    <col min="8971" max="8971" width="8.85546875" style="1" customWidth="1"/>
    <col min="8972" max="8972" width="9.42578125" style="1" customWidth="1"/>
    <col min="8973" max="8973" width="9.85546875" style="1" customWidth="1"/>
    <col min="8974" max="8974" width="40.28515625" style="1" customWidth="1"/>
    <col min="8975" max="8975" width="13" style="1" customWidth="1"/>
    <col min="8976" max="9223" width="9.140625" style="1"/>
    <col min="9224" max="9224" width="6.140625" style="1" customWidth="1"/>
    <col min="9225" max="9225" width="67.7109375" style="1" customWidth="1"/>
    <col min="9226" max="9226" width="17.85546875" style="1" customWidth="1"/>
    <col min="9227" max="9227" width="8.85546875" style="1" customWidth="1"/>
    <col min="9228" max="9228" width="9.42578125" style="1" customWidth="1"/>
    <col min="9229" max="9229" width="9.85546875" style="1" customWidth="1"/>
    <col min="9230" max="9230" width="40.28515625" style="1" customWidth="1"/>
    <col min="9231" max="9231" width="13" style="1" customWidth="1"/>
    <col min="9232" max="9479" width="9.140625" style="1"/>
    <col min="9480" max="9480" width="6.140625" style="1" customWidth="1"/>
    <col min="9481" max="9481" width="67.7109375" style="1" customWidth="1"/>
    <col min="9482" max="9482" width="17.85546875" style="1" customWidth="1"/>
    <col min="9483" max="9483" width="8.85546875" style="1" customWidth="1"/>
    <col min="9484" max="9484" width="9.42578125" style="1" customWidth="1"/>
    <col min="9485" max="9485" width="9.85546875" style="1" customWidth="1"/>
    <col min="9486" max="9486" width="40.28515625" style="1" customWidth="1"/>
    <col min="9487" max="9487" width="13" style="1" customWidth="1"/>
    <col min="9488" max="9735" width="9.140625" style="1"/>
    <col min="9736" max="9736" width="6.140625" style="1" customWidth="1"/>
    <col min="9737" max="9737" width="67.7109375" style="1" customWidth="1"/>
    <col min="9738" max="9738" width="17.85546875" style="1" customWidth="1"/>
    <col min="9739" max="9739" width="8.85546875" style="1" customWidth="1"/>
    <col min="9740" max="9740" width="9.42578125" style="1" customWidth="1"/>
    <col min="9741" max="9741" width="9.85546875" style="1" customWidth="1"/>
    <col min="9742" max="9742" width="40.28515625" style="1" customWidth="1"/>
    <col min="9743" max="9743" width="13" style="1" customWidth="1"/>
    <col min="9744" max="9991" width="9.140625" style="1"/>
    <col min="9992" max="9992" width="6.140625" style="1" customWidth="1"/>
    <col min="9993" max="9993" width="67.7109375" style="1" customWidth="1"/>
    <col min="9994" max="9994" width="17.85546875" style="1" customWidth="1"/>
    <col min="9995" max="9995" width="8.85546875" style="1" customWidth="1"/>
    <col min="9996" max="9996" width="9.42578125" style="1" customWidth="1"/>
    <col min="9997" max="9997" width="9.85546875" style="1" customWidth="1"/>
    <col min="9998" max="9998" width="40.28515625" style="1" customWidth="1"/>
    <col min="9999" max="9999" width="13" style="1" customWidth="1"/>
    <col min="10000" max="10247" width="9.140625" style="1"/>
    <col min="10248" max="10248" width="6.140625" style="1" customWidth="1"/>
    <col min="10249" max="10249" width="67.7109375" style="1" customWidth="1"/>
    <col min="10250" max="10250" width="17.85546875" style="1" customWidth="1"/>
    <col min="10251" max="10251" width="8.85546875" style="1" customWidth="1"/>
    <col min="10252" max="10252" width="9.42578125" style="1" customWidth="1"/>
    <col min="10253" max="10253" width="9.85546875" style="1" customWidth="1"/>
    <col min="10254" max="10254" width="40.28515625" style="1" customWidth="1"/>
    <col min="10255" max="10255" width="13" style="1" customWidth="1"/>
    <col min="10256" max="10503" width="9.140625" style="1"/>
    <col min="10504" max="10504" width="6.140625" style="1" customWidth="1"/>
    <col min="10505" max="10505" width="67.7109375" style="1" customWidth="1"/>
    <col min="10506" max="10506" width="17.85546875" style="1" customWidth="1"/>
    <col min="10507" max="10507" width="8.85546875" style="1" customWidth="1"/>
    <col min="10508" max="10508" width="9.42578125" style="1" customWidth="1"/>
    <col min="10509" max="10509" width="9.85546875" style="1" customWidth="1"/>
    <col min="10510" max="10510" width="40.28515625" style="1" customWidth="1"/>
    <col min="10511" max="10511" width="13" style="1" customWidth="1"/>
    <col min="10512" max="10759" width="9.140625" style="1"/>
    <col min="10760" max="10760" width="6.140625" style="1" customWidth="1"/>
    <col min="10761" max="10761" width="67.7109375" style="1" customWidth="1"/>
    <col min="10762" max="10762" width="17.85546875" style="1" customWidth="1"/>
    <col min="10763" max="10763" width="8.85546875" style="1" customWidth="1"/>
    <col min="10764" max="10764" width="9.42578125" style="1" customWidth="1"/>
    <col min="10765" max="10765" width="9.85546875" style="1" customWidth="1"/>
    <col min="10766" max="10766" width="40.28515625" style="1" customWidth="1"/>
    <col min="10767" max="10767" width="13" style="1" customWidth="1"/>
    <col min="10768" max="11015" width="9.140625" style="1"/>
    <col min="11016" max="11016" width="6.140625" style="1" customWidth="1"/>
    <col min="11017" max="11017" width="67.7109375" style="1" customWidth="1"/>
    <col min="11018" max="11018" width="17.85546875" style="1" customWidth="1"/>
    <col min="11019" max="11019" width="8.85546875" style="1" customWidth="1"/>
    <col min="11020" max="11020" width="9.42578125" style="1" customWidth="1"/>
    <col min="11021" max="11021" width="9.85546875" style="1" customWidth="1"/>
    <col min="11022" max="11022" width="40.28515625" style="1" customWidth="1"/>
    <col min="11023" max="11023" width="13" style="1" customWidth="1"/>
    <col min="11024" max="11271" width="9.140625" style="1"/>
    <col min="11272" max="11272" width="6.140625" style="1" customWidth="1"/>
    <col min="11273" max="11273" width="67.7109375" style="1" customWidth="1"/>
    <col min="11274" max="11274" width="17.85546875" style="1" customWidth="1"/>
    <col min="11275" max="11275" width="8.85546875" style="1" customWidth="1"/>
    <col min="11276" max="11276" width="9.42578125" style="1" customWidth="1"/>
    <col min="11277" max="11277" width="9.85546875" style="1" customWidth="1"/>
    <col min="11278" max="11278" width="40.28515625" style="1" customWidth="1"/>
    <col min="11279" max="11279" width="13" style="1" customWidth="1"/>
    <col min="11280" max="11527" width="9.140625" style="1"/>
    <col min="11528" max="11528" width="6.140625" style="1" customWidth="1"/>
    <col min="11529" max="11529" width="67.7109375" style="1" customWidth="1"/>
    <col min="11530" max="11530" width="17.85546875" style="1" customWidth="1"/>
    <col min="11531" max="11531" width="8.85546875" style="1" customWidth="1"/>
    <col min="11532" max="11532" width="9.42578125" style="1" customWidth="1"/>
    <col min="11533" max="11533" width="9.85546875" style="1" customWidth="1"/>
    <col min="11534" max="11534" width="40.28515625" style="1" customWidth="1"/>
    <col min="11535" max="11535" width="13" style="1" customWidth="1"/>
    <col min="11536" max="11783" width="9.140625" style="1"/>
    <col min="11784" max="11784" width="6.140625" style="1" customWidth="1"/>
    <col min="11785" max="11785" width="67.7109375" style="1" customWidth="1"/>
    <col min="11786" max="11786" width="17.85546875" style="1" customWidth="1"/>
    <col min="11787" max="11787" width="8.85546875" style="1" customWidth="1"/>
    <col min="11788" max="11788" width="9.42578125" style="1" customWidth="1"/>
    <col min="11789" max="11789" width="9.85546875" style="1" customWidth="1"/>
    <col min="11790" max="11790" width="40.28515625" style="1" customWidth="1"/>
    <col min="11791" max="11791" width="13" style="1" customWidth="1"/>
    <col min="11792" max="12039" width="9.140625" style="1"/>
    <col min="12040" max="12040" width="6.140625" style="1" customWidth="1"/>
    <col min="12041" max="12041" width="67.7109375" style="1" customWidth="1"/>
    <col min="12042" max="12042" width="17.85546875" style="1" customWidth="1"/>
    <col min="12043" max="12043" width="8.85546875" style="1" customWidth="1"/>
    <col min="12044" max="12044" width="9.42578125" style="1" customWidth="1"/>
    <col min="12045" max="12045" width="9.85546875" style="1" customWidth="1"/>
    <col min="12046" max="12046" width="40.28515625" style="1" customWidth="1"/>
    <col min="12047" max="12047" width="13" style="1" customWidth="1"/>
    <col min="12048" max="12295" width="9.140625" style="1"/>
    <col min="12296" max="12296" width="6.140625" style="1" customWidth="1"/>
    <col min="12297" max="12297" width="67.7109375" style="1" customWidth="1"/>
    <col min="12298" max="12298" width="17.85546875" style="1" customWidth="1"/>
    <col min="12299" max="12299" width="8.85546875" style="1" customWidth="1"/>
    <col min="12300" max="12300" width="9.42578125" style="1" customWidth="1"/>
    <col min="12301" max="12301" width="9.85546875" style="1" customWidth="1"/>
    <col min="12302" max="12302" width="40.28515625" style="1" customWidth="1"/>
    <col min="12303" max="12303" width="13" style="1" customWidth="1"/>
    <col min="12304" max="12551" width="9.140625" style="1"/>
    <col min="12552" max="12552" width="6.140625" style="1" customWidth="1"/>
    <col min="12553" max="12553" width="67.7109375" style="1" customWidth="1"/>
    <col min="12554" max="12554" width="17.85546875" style="1" customWidth="1"/>
    <col min="12555" max="12555" width="8.85546875" style="1" customWidth="1"/>
    <col min="12556" max="12556" width="9.42578125" style="1" customWidth="1"/>
    <col min="12557" max="12557" width="9.85546875" style="1" customWidth="1"/>
    <col min="12558" max="12558" width="40.28515625" style="1" customWidth="1"/>
    <col min="12559" max="12559" width="13" style="1" customWidth="1"/>
    <col min="12560" max="12807" width="9.140625" style="1"/>
    <col min="12808" max="12808" width="6.140625" style="1" customWidth="1"/>
    <col min="12809" max="12809" width="67.7109375" style="1" customWidth="1"/>
    <col min="12810" max="12810" width="17.85546875" style="1" customWidth="1"/>
    <col min="12811" max="12811" width="8.85546875" style="1" customWidth="1"/>
    <col min="12812" max="12812" width="9.42578125" style="1" customWidth="1"/>
    <col min="12813" max="12813" width="9.85546875" style="1" customWidth="1"/>
    <col min="12814" max="12814" width="40.28515625" style="1" customWidth="1"/>
    <col min="12815" max="12815" width="13" style="1" customWidth="1"/>
    <col min="12816" max="13063" width="9.140625" style="1"/>
    <col min="13064" max="13064" width="6.140625" style="1" customWidth="1"/>
    <col min="13065" max="13065" width="67.7109375" style="1" customWidth="1"/>
    <col min="13066" max="13066" width="17.85546875" style="1" customWidth="1"/>
    <col min="13067" max="13067" width="8.85546875" style="1" customWidth="1"/>
    <col min="13068" max="13068" width="9.42578125" style="1" customWidth="1"/>
    <col min="13069" max="13069" width="9.85546875" style="1" customWidth="1"/>
    <col min="13070" max="13070" width="40.28515625" style="1" customWidth="1"/>
    <col min="13071" max="13071" width="13" style="1" customWidth="1"/>
    <col min="13072" max="13319" width="9.140625" style="1"/>
    <col min="13320" max="13320" width="6.140625" style="1" customWidth="1"/>
    <col min="13321" max="13321" width="67.7109375" style="1" customWidth="1"/>
    <col min="13322" max="13322" width="17.85546875" style="1" customWidth="1"/>
    <col min="13323" max="13323" width="8.85546875" style="1" customWidth="1"/>
    <col min="13324" max="13324" width="9.42578125" style="1" customWidth="1"/>
    <col min="13325" max="13325" width="9.85546875" style="1" customWidth="1"/>
    <col min="13326" max="13326" width="40.28515625" style="1" customWidth="1"/>
    <col min="13327" max="13327" width="13" style="1" customWidth="1"/>
    <col min="13328" max="13575" width="9.140625" style="1"/>
    <col min="13576" max="13576" width="6.140625" style="1" customWidth="1"/>
    <col min="13577" max="13577" width="67.7109375" style="1" customWidth="1"/>
    <col min="13578" max="13578" width="17.85546875" style="1" customWidth="1"/>
    <col min="13579" max="13579" width="8.85546875" style="1" customWidth="1"/>
    <col min="13580" max="13580" width="9.42578125" style="1" customWidth="1"/>
    <col min="13581" max="13581" width="9.85546875" style="1" customWidth="1"/>
    <col min="13582" max="13582" width="40.28515625" style="1" customWidth="1"/>
    <col min="13583" max="13583" width="13" style="1" customWidth="1"/>
    <col min="13584" max="13831" width="9.140625" style="1"/>
    <col min="13832" max="13832" width="6.140625" style="1" customWidth="1"/>
    <col min="13833" max="13833" width="67.7109375" style="1" customWidth="1"/>
    <col min="13834" max="13834" width="17.85546875" style="1" customWidth="1"/>
    <col min="13835" max="13835" width="8.85546875" style="1" customWidth="1"/>
    <col min="13836" max="13836" width="9.42578125" style="1" customWidth="1"/>
    <col min="13837" max="13837" width="9.85546875" style="1" customWidth="1"/>
    <col min="13838" max="13838" width="40.28515625" style="1" customWidth="1"/>
    <col min="13839" max="13839" width="13" style="1" customWidth="1"/>
    <col min="13840" max="14087" width="9.140625" style="1"/>
    <col min="14088" max="14088" width="6.140625" style="1" customWidth="1"/>
    <col min="14089" max="14089" width="67.7109375" style="1" customWidth="1"/>
    <col min="14090" max="14090" width="17.85546875" style="1" customWidth="1"/>
    <col min="14091" max="14091" width="8.85546875" style="1" customWidth="1"/>
    <col min="14092" max="14092" width="9.42578125" style="1" customWidth="1"/>
    <col min="14093" max="14093" width="9.85546875" style="1" customWidth="1"/>
    <col min="14094" max="14094" width="40.28515625" style="1" customWidth="1"/>
    <col min="14095" max="14095" width="13" style="1" customWidth="1"/>
    <col min="14096" max="14343" width="9.140625" style="1"/>
    <col min="14344" max="14344" width="6.140625" style="1" customWidth="1"/>
    <col min="14345" max="14345" width="67.7109375" style="1" customWidth="1"/>
    <col min="14346" max="14346" width="17.85546875" style="1" customWidth="1"/>
    <col min="14347" max="14347" width="8.85546875" style="1" customWidth="1"/>
    <col min="14348" max="14348" width="9.42578125" style="1" customWidth="1"/>
    <col min="14349" max="14349" width="9.85546875" style="1" customWidth="1"/>
    <col min="14350" max="14350" width="40.28515625" style="1" customWidth="1"/>
    <col min="14351" max="14351" width="13" style="1" customWidth="1"/>
    <col min="14352" max="14599" width="9.140625" style="1"/>
    <col min="14600" max="14600" width="6.140625" style="1" customWidth="1"/>
    <col min="14601" max="14601" width="67.7109375" style="1" customWidth="1"/>
    <col min="14602" max="14602" width="17.85546875" style="1" customWidth="1"/>
    <col min="14603" max="14603" width="8.85546875" style="1" customWidth="1"/>
    <col min="14604" max="14604" width="9.42578125" style="1" customWidth="1"/>
    <col min="14605" max="14605" width="9.85546875" style="1" customWidth="1"/>
    <col min="14606" max="14606" width="40.28515625" style="1" customWidth="1"/>
    <col min="14607" max="14607" width="13" style="1" customWidth="1"/>
    <col min="14608" max="14855" width="9.140625" style="1"/>
    <col min="14856" max="14856" width="6.140625" style="1" customWidth="1"/>
    <col min="14857" max="14857" width="67.7109375" style="1" customWidth="1"/>
    <col min="14858" max="14858" width="17.85546875" style="1" customWidth="1"/>
    <col min="14859" max="14859" width="8.85546875" style="1" customWidth="1"/>
    <col min="14860" max="14860" width="9.42578125" style="1" customWidth="1"/>
    <col min="14861" max="14861" width="9.85546875" style="1" customWidth="1"/>
    <col min="14862" max="14862" width="40.28515625" style="1" customWidth="1"/>
    <col min="14863" max="14863" width="13" style="1" customWidth="1"/>
    <col min="14864" max="15111" width="9.140625" style="1"/>
    <col min="15112" max="15112" width="6.140625" style="1" customWidth="1"/>
    <col min="15113" max="15113" width="67.7109375" style="1" customWidth="1"/>
    <col min="15114" max="15114" width="17.85546875" style="1" customWidth="1"/>
    <col min="15115" max="15115" width="8.85546875" style="1" customWidth="1"/>
    <col min="15116" max="15116" width="9.42578125" style="1" customWidth="1"/>
    <col min="15117" max="15117" width="9.85546875" style="1" customWidth="1"/>
    <col min="15118" max="15118" width="40.28515625" style="1" customWidth="1"/>
    <col min="15119" max="15119" width="13" style="1" customWidth="1"/>
    <col min="15120" max="15367" width="9.140625" style="1"/>
    <col min="15368" max="15368" width="6.140625" style="1" customWidth="1"/>
    <col min="15369" max="15369" width="67.7109375" style="1" customWidth="1"/>
    <col min="15370" max="15370" width="17.85546875" style="1" customWidth="1"/>
    <col min="15371" max="15371" width="8.85546875" style="1" customWidth="1"/>
    <col min="15372" max="15372" width="9.42578125" style="1" customWidth="1"/>
    <col min="15373" max="15373" width="9.85546875" style="1" customWidth="1"/>
    <col min="15374" max="15374" width="40.28515625" style="1" customWidth="1"/>
    <col min="15375" max="15375" width="13" style="1" customWidth="1"/>
    <col min="15376" max="15623" width="9.140625" style="1"/>
    <col min="15624" max="15624" width="6.140625" style="1" customWidth="1"/>
    <col min="15625" max="15625" width="67.7109375" style="1" customWidth="1"/>
    <col min="15626" max="15626" width="17.85546875" style="1" customWidth="1"/>
    <col min="15627" max="15627" width="8.85546875" style="1" customWidth="1"/>
    <col min="15628" max="15628" width="9.42578125" style="1" customWidth="1"/>
    <col min="15629" max="15629" width="9.85546875" style="1" customWidth="1"/>
    <col min="15630" max="15630" width="40.28515625" style="1" customWidth="1"/>
    <col min="15631" max="15631" width="13" style="1" customWidth="1"/>
    <col min="15632" max="15879" width="9.140625" style="1"/>
    <col min="15880" max="15880" width="6.140625" style="1" customWidth="1"/>
    <col min="15881" max="15881" width="67.7109375" style="1" customWidth="1"/>
    <col min="15882" max="15882" width="17.85546875" style="1" customWidth="1"/>
    <col min="15883" max="15883" width="8.85546875" style="1" customWidth="1"/>
    <col min="15884" max="15884" width="9.42578125" style="1" customWidth="1"/>
    <col min="15885" max="15885" width="9.85546875" style="1" customWidth="1"/>
    <col min="15886" max="15886" width="40.28515625" style="1" customWidth="1"/>
    <col min="15887" max="15887" width="13" style="1" customWidth="1"/>
    <col min="15888" max="16135" width="9.140625" style="1"/>
    <col min="16136" max="16136" width="6.140625" style="1" customWidth="1"/>
    <col min="16137" max="16137" width="67.7109375" style="1" customWidth="1"/>
    <col min="16138" max="16138" width="17.85546875" style="1" customWidth="1"/>
    <col min="16139" max="16139" width="8.85546875" style="1" customWidth="1"/>
    <col min="16140" max="16140" width="9.42578125" style="1" customWidth="1"/>
    <col min="16141" max="16141" width="9.85546875" style="1" customWidth="1"/>
    <col min="16142" max="16142" width="40.28515625" style="1" customWidth="1"/>
    <col min="16143" max="16143" width="13" style="1" customWidth="1"/>
    <col min="16144" max="16384" width="9.140625" style="1"/>
  </cols>
  <sheetData>
    <row r="1" spans="1:17" ht="33" customHeight="1" x14ac:dyDescent="0.25">
      <c r="A1" s="226" t="s">
        <v>93</v>
      </c>
      <c r="B1" s="226"/>
      <c r="C1" s="226"/>
      <c r="D1" s="226"/>
      <c r="E1" s="226"/>
      <c r="F1" s="226"/>
      <c r="G1" s="226"/>
      <c r="H1" s="226"/>
      <c r="I1" s="226"/>
      <c r="J1" s="226"/>
      <c r="K1" s="226"/>
      <c r="L1" s="226"/>
      <c r="M1" s="226"/>
      <c r="N1" s="226"/>
      <c r="O1" s="226"/>
      <c r="P1" s="226"/>
    </row>
    <row r="2" spans="1:17" ht="21" customHeight="1" x14ac:dyDescent="0.25">
      <c r="A2" s="227" t="s">
        <v>53</v>
      </c>
      <c r="B2" s="227"/>
      <c r="C2" s="227"/>
      <c r="D2" s="227"/>
      <c r="E2" s="227"/>
      <c r="F2" s="227"/>
      <c r="G2" s="227"/>
      <c r="H2" s="227"/>
      <c r="I2" s="227"/>
      <c r="J2" s="227"/>
      <c r="K2" s="227"/>
      <c r="L2" s="227"/>
      <c r="M2" s="227"/>
      <c r="N2" s="227"/>
      <c r="O2" s="227"/>
      <c r="P2" s="227"/>
    </row>
    <row r="3" spans="1:17" ht="15.75" customHeight="1" x14ac:dyDescent="0.25">
      <c r="A3" s="3"/>
      <c r="L3" s="228" t="s">
        <v>88</v>
      </c>
      <c r="M3" s="228"/>
      <c r="N3" s="228"/>
      <c r="O3" s="49"/>
      <c r="P3" s="5" t="s">
        <v>0</v>
      </c>
      <c r="Q3" s="49"/>
    </row>
    <row r="4" spans="1:17" ht="21.75" customHeight="1" x14ac:dyDescent="0.25">
      <c r="A4" s="229" t="s">
        <v>1</v>
      </c>
      <c r="B4" s="229" t="s">
        <v>92</v>
      </c>
      <c r="C4" s="232" t="s">
        <v>73</v>
      </c>
      <c r="D4" s="233"/>
      <c r="E4" s="234"/>
      <c r="F4" s="254" t="s">
        <v>91</v>
      </c>
      <c r="G4" s="255"/>
      <c r="H4" s="255"/>
      <c r="I4" s="255"/>
      <c r="J4" s="255"/>
      <c r="K4" s="256"/>
      <c r="L4" s="232" t="s">
        <v>3</v>
      </c>
      <c r="M4" s="233"/>
      <c r="N4" s="234"/>
      <c r="O4" s="238" t="s">
        <v>4</v>
      </c>
      <c r="P4" s="238" t="s">
        <v>5</v>
      </c>
    </row>
    <row r="5" spans="1:17" ht="24" customHeight="1" x14ac:dyDescent="0.25">
      <c r="A5" s="230"/>
      <c r="B5" s="230"/>
      <c r="C5" s="235"/>
      <c r="D5" s="236"/>
      <c r="E5" s="237"/>
      <c r="F5" s="254" t="s">
        <v>111</v>
      </c>
      <c r="G5" s="255"/>
      <c r="H5" s="256"/>
      <c r="I5" s="257" t="s">
        <v>112</v>
      </c>
      <c r="J5" s="258"/>
      <c r="K5" s="259"/>
      <c r="L5" s="235"/>
      <c r="M5" s="236"/>
      <c r="N5" s="237"/>
      <c r="O5" s="238"/>
      <c r="P5" s="238"/>
    </row>
    <row r="6" spans="1:17" ht="68.25" customHeight="1" x14ac:dyDescent="0.25">
      <c r="A6" s="231"/>
      <c r="B6" s="231"/>
      <c r="C6" s="208" t="s">
        <v>76</v>
      </c>
      <c r="D6" s="208" t="s">
        <v>77</v>
      </c>
      <c r="E6" s="208" t="s">
        <v>78</v>
      </c>
      <c r="F6" s="208" t="s">
        <v>76</v>
      </c>
      <c r="G6" s="260" t="s">
        <v>77</v>
      </c>
      <c r="H6" s="260" t="s">
        <v>78</v>
      </c>
      <c r="I6" s="89" t="s">
        <v>76</v>
      </c>
      <c r="J6" s="261" t="s">
        <v>77</v>
      </c>
      <c r="K6" s="261" t="s">
        <v>78</v>
      </c>
      <c r="L6" s="208" t="s">
        <v>76</v>
      </c>
      <c r="M6" s="260" t="s">
        <v>77</v>
      </c>
      <c r="N6" s="260" t="s">
        <v>78</v>
      </c>
      <c r="O6" s="238"/>
      <c r="P6" s="238"/>
    </row>
    <row r="7" spans="1:17" ht="22.5" customHeight="1" x14ac:dyDescent="0.25">
      <c r="A7" s="207" t="s">
        <v>79</v>
      </c>
      <c r="B7" s="207" t="s">
        <v>80</v>
      </c>
      <c r="C7" s="207" t="s">
        <v>81</v>
      </c>
      <c r="D7" s="207">
        <v>2</v>
      </c>
      <c r="E7" s="207">
        <v>3</v>
      </c>
      <c r="F7" s="207" t="s">
        <v>82</v>
      </c>
      <c r="G7" s="207">
        <v>5</v>
      </c>
      <c r="H7" s="207">
        <v>6</v>
      </c>
      <c r="I7" s="90" t="s">
        <v>83</v>
      </c>
      <c r="J7" s="87">
        <v>8</v>
      </c>
      <c r="K7" s="87">
        <v>9</v>
      </c>
      <c r="L7" s="207" t="s">
        <v>84</v>
      </c>
      <c r="M7" s="262" t="s">
        <v>85</v>
      </c>
      <c r="N7" s="262" t="s">
        <v>86</v>
      </c>
      <c r="O7" s="208"/>
      <c r="P7" s="208"/>
    </row>
    <row r="8" spans="1:17" ht="26.25" customHeight="1" x14ac:dyDescent="0.25">
      <c r="A8" s="207"/>
      <c r="B8" s="207" t="s">
        <v>87</v>
      </c>
      <c r="C8" s="118">
        <f>C9+C18</f>
        <v>6449</v>
      </c>
      <c r="D8" s="118">
        <f t="shared" ref="D8:N8" si="0">D9+D18</f>
        <v>6141</v>
      </c>
      <c r="E8" s="118">
        <f t="shared" si="0"/>
        <v>308</v>
      </c>
      <c r="F8" s="118">
        <f t="shared" si="0"/>
        <v>2514</v>
      </c>
      <c r="G8" s="118">
        <f t="shared" si="0"/>
        <v>2286</v>
      </c>
      <c r="H8" s="118">
        <f t="shared" si="0"/>
        <v>228</v>
      </c>
      <c r="I8" s="153">
        <f t="shared" si="0"/>
        <v>-2514</v>
      </c>
      <c r="J8" s="153">
        <f t="shared" si="0"/>
        <v>-2286</v>
      </c>
      <c r="K8" s="153">
        <f t="shared" si="0"/>
        <v>-228</v>
      </c>
      <c r="L8" s="118">
        <f t="shared" si="0"/>
        <v>6449</v>
      </c>
      <c r="M8" s="118">
        <f t="shared" si="0"/>
        <v>6141</v>
      </c>
      <c r="N8" s="118">
        <f t="shared" si="0"/>
        <v>308</v>
      </c>
      <c r="O8" s="208"/>
      <c r="P8" s="208"/>
    </row>
    <row r="9" spans="1:17" ht="38.25" customHeight="1" x14ac:dyDescent="0.25">
      <c r="A9" s="207"/>
      <c r="B9" s="8" t="s">
        <v>97</v>
      </c>
      <c r="C9" s="119">
        <f>C10+C15</f>
        <v>790</v>
      </c>
      <c r="D9" s="119">
        <f t="shared" ref="D9:K9" si="1">D10+D15</f>
        <v>752</v>
      </c>
      <c r="E9" s="119">
        <f t="shared" si="1"/>
        <v>38</v>
      </c>
      <c r="F9" s="119">
        <f t="shared" si="1"/>
        <v>383</v>
      </c>
      <c r="G9" s="119">
        <f t="shared" si="1"/>
        <v>365</v>
      </c>
      <c r="H9" s="119">
        <f t="shared" si="1"/>
        <v>18</v>
      </c>
      <c r="I9" s="153">
        <f t="shared" si="1"/>
        <v>-383</v>
      </c>
      <c r="J9" s="153">
        <f t="shared" si="1"/>
        <v>-365</v>
      </c>
      <c r="K9" s="153">
        <f t="shared" si="1"/>
        <v>-18</v>
      </c>
      <c r="L9" s="119">
        <f>L10+L15</f>
        <v>790</v>
      </c>
      <c r="M9" s="119">
        <f t="shared" ref="M9:N9" si="2">M10+M15</f>
        <v>752</v>
      </c>
      <c r="N9" s="119">
        <f t="shared" si="2"/>
        <v>38</v>
      </c>
      <c r="O9" s="10"/>
      <c r="P9" s="10"/>
    </row>
    <row r="10" spans="1:17" s="14" customFormat="1" ht="47.25" customHeight="1" x14ac:dyDescent="0.25">
      <c r="A10" s="11" t="s">
        <v>18</v>
      </c>
      <c r="B10" s="12" t="s">
        <v>55</v>
      </c>
      <c r="C10" s="263">
        <f t="shared" ref="C10:K10" si="3">C11+C13</f>
        <v>500</v>
      </c>
      <c r="D10" s="263">
        <f t="shared" si="3"/>
        <v>476</v>
      </c>
      <c r="E10" s="263">
        <f t="shared" si="3"/>
        <v>24</v>
      </c>
      <c r="F10" s="263">
        <f t="shared" si="3"/>
        <v>214</v>
      </c>
      <c r="G10" s="263">
        <f t="shared" si="3"/>
        <v>204</v>
      </c>
      <c r="H10" s="263">
        <f t="shared" si="3"/>
        <v>10</v>
      </c>
      <c r="I10" s="264">
        <f t="shared" si="3"/>
        <v>-383</v>
      </c>
      <c r="J10" s="264">
        <f t="shared" si="3"/>
        <v>-365</v>
      </c>
      <c r="K10" s="264">
        <f t="shared" si="3"/>
        <v>-18</v>
      </c>
      <c r="L10" s="263">
        <f>L11+L13</f>
        <v>331</v>
      </c>
      <c r="M10" s="263">
        <f t="shared" ref="M10:N10" si="4">M11+M13</f>
        <v>315</v>
      </c>
      <c r="N10" s="263">
        <f t="shared" si="4"/>
        <v>16</v>
      </c>
      <c r="O10" s="12"/>
      <c r="P10" s="12"/>
    </row>
    <row r="11" spans="1:17" ht="39.75" customHeight="1" x14ac:dyDescent="0.25">
      <c r="A11" s="15">
        <v>1</v>
      </c>
      <c r="B11" s="17" t="s">
        <v>9</v>
      </c>
      <c r="C11" s="123">
        <f>C12</f>
        <v>500</v>
      </c>
      <c r="D11" s="123">
        <f t="shared" ref="D11:N11" si="5">D12</f>
        <v>476</v>
      </c>
      <c r="E11" s="123">
        <f t="shared" si="5"/>
        <v>24</v>
      </c>
      <c r="F11" s="123">
        <f t="shared" si="5"/>
        <v>0</v>
      </c>
      <c r="G11" s="123">
        <f t="shared" si="5"/>
        <v>0</v>
      </c>
      <c r="H11" s="123">
        <f t="shared" si="5"/>
        <v>0</v>
      </c>
      <c r="I11" s="138">
        <f t="shared" si="5"/>
        <v>-383</v>
      </c>
      <c r="J11" s="138">
        <f t="shared" si="5"/>
        <v>-365</v>
      </c>
      <c r="K11" s="138">
        <f t="shared" si="5"/>
        <v>-18</v>
      </c>
      <c r="L11" s="123">
        <f t="shared" si="5"/>
        <v>117</v>
      </c>
      <c r="M11" s="123">
        <f t="shared" si="5"/>
        <v>111</v>
      </c>
      <c r="N11" s="123">
        <f t="shared" si="5"/>
        <v>6</v>
      </c>
      <c r="O11" s="17"/>
      <c r="P11" s="17"/>
    </row>
    <row r="12" spans="1:17" s="21" customFormat="1" ht="23.25" customHeight="1" x14ac:dyDescent="0.25">
      <c r="A12" s="18"/>
      <c r="B12" s="19" t="s">
        <v>10</v>
      </c>
      <c r="C12" s="122">
        <f>D12+E12</f>
        <v>500</v>
      </c>
      <c r="D12" s="122">
        <v>476</v>
      </c>
      <c r="E12" s="122">
        <v>24</v>
      </c>
      <c r="F12" s="122"/>
      <c r="G12" s="122"/>
      <c r="H12" s="122"/>
      <c r="I12" s="147">
        <f>J12+K12</f>
        <v>-383</v>
      </c>
      <c r="J12" s="147">
        <v>-365</v>
      </c>
      <c r="K12" s="147">
        <v>-18</v>
      </c>
      <c r="L12" s="122">
        <f>M12+N12</f>
        <v>117</v>
      </c>
      <c r="M12" s="122">
        <f>D12+G12+J12</f>
        <v>111</v>
      </c>
      <c r="N12" s="122">
        <f>E12+H12+K12</f>
        <v>6</v>
      </c>
      <c r="O12" s="20" t="s">
        <v>11</v>
      </c>
      <c r="P12" s="20"/>
    </row>
    <row r="13" spans="1:17" ht="21.75" customHeight="1" x14ac:dyDescent="0.25">
      <c r="A13" s="15">
        <v>2</v>
      </c>
      <c r="B13" s="17" t="s">
        <v>12</v>
      </c>
      <c r="C13" s="123">
        <f>C14</f>
        <v>0</v>
      </c>
      <c r="D13" s="123">
        <f t="shared" ref="D13:K13" si="6">D14</f>
        <v>0</v>
      </c>
      <c r="E13" s="123">
        <f t="shared" si="6"/>
        <v>0</v>
      </c>
      <c r="F13" s="123">
        <f t="shared" si="6"/>
        <v>214</v>
      </c>
      <c r="G13" s="123">
        <f t="shared" si="6"/>
        <v>204</v>
      </c>
      <c r="H13" s="123">
        <f t="shared" si="6"/>
        <v>10</v>
      </c>
      <c r="I13" s="138">
        <f t="shared" si="6"/>
        <v>0</v>
      </c>
      <c r="J13" s="138">
        <f t="shared" si="6"/>
        <v>0</v>
      </c>
      <c r="K13" s="138">
        <f t="shared" si="6"/>
        <v>0</v>
      </c>
      <c r="L13" s="123">
        <f>L14</f>
        <v>214</v>
      </c>
      <c r="M13" s="123">
        <f t="shared" ref="M13:N13" si="7">M14</f>
        <v>204</v>
      </c>
      <c r="N13" s="123">
        <f t="shared" si="7"/>
        <v>10</v>
      </c>
      <c r="O13" s="17"/>
      <c r="P13" s="17"/>
    </row>
    <row r="14" spans="1:17" ht="23.25" customHeight="1" x14ac:dyDescent="0.25">
      <c r="A14" s="15"/>
      <c r="B14" s="17" t="s">
        <v>10</v>
      </c>
      <c r="C14" s="123">
        <f>D14+E14</f>
        <v>0</v>
      </c>
      <c r="D14" s="123"/>
      <c r="E14" s="123"/>
      <c r="F14" s="123">
        <f>G14+H14</f>
        <v>214</v>
      </c>
      <c r="G14" s="123">
        <v>204</v>
      </c>
      <c r="H14" s="123">
        <v>10</v>
      </c>
      <c r="I14" s="138"/>
      <c r="J14" s="138"/>
      <c r="K14" s="138"/>
      <c r="L14" s="123">
        <f>M14+N14</f>
        <v>214</v>
      </c>
      <c r="M14" s="122">
        <f>D14+G14+J14</f>
        <v>204</v>
      </c>
      <c r="N14" s="122">
        <f>E14+H14+K14</f>
        <v>10</v>
      </c>
      <c r="O14" s="17" t="s">
        <v>13</v>
      </c>
      <c r="P14" s="17"/>
    </row>
    <row r="15" spans="1:17" s="14" customFormat="1" ht="54.75" customHeight="1" x14ac:dyDescent="0.25">
      <c r="A15" s="22" t="s">
        <v>8</v>
      </c>
      <c r="B15" s="265" t="s">
        <v>58</v>
      </c>
      <c r="C15" s="266">
        <f>C16</f>
        <v>290</v>
      </c>
      <c r="D15" s="266">
        <f t="shared" ref="D15:N16" si="8">D16</f>
        <v>276</v>
      </c>
      <c r="E15" s="266">
        <f t="shared" si="8"/>
        <v>14</v>
      </c>
      <c r="F15" s="266">
        <f t="shared" si="8"/>
        <v>169</v>
      </c>
      <c r="G15" s="266">
        <f t="shared" si="8"/>
        <v>161</v>
      </c>
      <c r="H15" s="266">
        <f t="shared" si="8"/>
        <v>8</v>
      </c>
      <c r="I15" s="267">
        <f t="shared" si="8"/>
        <v>0</v>
      </c>
      <c r="J15" s="267">
        <f t="shared" si="8"/>
        <v>0</v>
      </c>
      <c r="K15" s="267">
        <f t="shared" si="8"/>
        <v>0</v>
      </c>
      <c r="L15" s="266">
        <f t="shared" si="8"/>
        <v>459</v>
      </c>
      <c r="M15" s="266">
        <f t="shared" si="8"/>
        <v>437</v>
      </c>
      <c r="N15" s="266">
        <f t="shared" si="8"/>
        <v>22</v>
      </c>
      <c r="O15" s="265"/>
      <c r="P15" s="265"/>
    </row>
    <row r="16" spans="1:17" s="14" customFormat="1" ht="50.25" customHeight="1" x14ac:dyDescent="0.25">
      <c r="A16" s="15">
        <v>1</v>
      </c>
      <c r="B16" s="17" t="s">
        <v>15</v>
      </c>
      <c r="C16" s="123">
        <f>C17</f>
        <v>290</v>
      </c>
      <c r="D16" s="123">
        <f t="shared" si="8"/>
        <v>276</v>
      </c>
      <c r="E16" s="123">
        <f t="shared" si="8"/>
        <v>14</v>
      </c>
      <c r="F16" s="123">
        <f t="shared" si="8"/>
        <v>169</v>
      </c>
      <c r="G16" s="123">
        <f t="shared" si="8"/>
        <v>161</v>
      </c>
      <c r="H16" s="123">
        <f t="shared" si="8"/>
        <v>8</v>
      </c>
      <c r="I16" s="138">
        <f t="shared" si="8"/>
        <v>0</v>
      </c>
      <c r="J16" s="138">
        <f t="shared" si="8"/>
        <v>0</v>
      </c>
      <c r="K16" s="138">
        <f t="shared" si="8"/>
        <v>0</v>
      </c>
      <c r="L16" s="123">
        <f t="shared" si="8"/>
        <v>459</v>
      </c>
      <c r="M16" s="123">
        <f t="shared" si="8"/>
        <v>437</v>
      </c>
      <c r="N16" s="123">
        <f t="shared" si="8"/>
        <v>22</v>
      </c>
      <c r="O16" s="24"/>
      <c r="P16" s="24"/>
    </row>
    <row r="17" spans="1:16" ht="24.75" customHeight="1" x14ac:dyDescent="0.25">
      <c r="A17" s="25"/>
      <c r="B17" s="220" t="s">
        <v>10</v>
      </c>
      <c r="C17" s="268">
        <v>290</v>
      </c>
      <c r="D17" s="268">
        <v>276</v>
      </c>
      <c r="E17" s="268">
        <v>14</v>
      </c>
      <c r="F17" s="269">
        <f>G17+H17</f>
        <v>169</v>
      </c>
      <c r="G17" s="269">
        <v>161</v>
      </c>
      <c r="H17" s="269">
        <v>8</v>
      </c>
      <c r="I17" s="149"/>
      <c r="J17" s="149"/>
      <c r="K17" s="149"/>
      <c r="L17" s="269">
        <f>M17+N17</f>
        <v>459</v>
      </c>
      <c r="M17" s="122">
        <f>D17+G17+J17</f>
        <v>437</v>
      </c>
      <c r="N17" s="122">
        <f>E17+H17+K17</f>
        <v>22</v>
      </c>
      <c r="O17" s="27" t="s">
        <v>16</v>
      </c>
      <c r="P17" s="27"/>
    </row>
    <row r="18" spans="1:16" s="14" customFormat="1" ht="36.75" customHeight="1" x14ac:dyDescent="0.25">
      <c r="A18" s="62"/>
      <c r="B18" s="30" t="s">
        <v>98</v>
      </c>
      <c r="C18" s="126">
        <f t="shared" ref="C18:N18" si="9">C19+C22+C28+C36+C42+C45+C50</f>
        <v>5659</v>
      </c>
      <c r="D18" s="126">
        <f t="shared" si="9"/>
        <v>5389</v>
      </c>
      <c r="E18" s="126">
        <f t="shared" si="9"/>
        <v>270</v>
      </c>
      <c r="F18" s="126">
        <f t="shared" si="9"/>
        <v>2131</v>
      </c>
      <c r="G18" s="126">
        <f t="shared" si="9"/>
        <v>1921</v>
      </c>
      <c r="H18" s="126">
        <f t="shared" si="9"/>
        <v>210</v>
      </c>
      <c r="I18" s="146">
        <f t="shared" si="9"/>
        <v>-2131</v>
      </c>
      <c r="J18" s="146">
        <f t="shared" si="9"/>
        <v>-1921</v>
      </c>
      <c r="K18" s="146">
        <f t="shared" si="9"/>
        <v>-210</v>
      </c>
      <c r="L18" s="126">
        <f t="shared" si="9"/>
        <v>5659</v>
      </c>
      <c r="M18" s="126">
        <f t="shared" si="9"/>
        <v>5389</v>
      </c>
      <c r="N18" s="126">
        <f t="shared" si="9"/>
        <v>270</v>
      </c>
      <c r="O18" s="62"/>
      <c r="P18" s="62"/>
    </row>
    <row r="19" spans="1:16" ht="33.75" customHeight="1" x14ac:dyDescent="0.25">
      <c r="A19" s="208" t="s">
        <v>18</v>
      </c>
      <c r="B19" s="30" t="s">
        <v>54</v>
      </c>
      <c r="C19" s="127">
        <f>+C20</f>
        <v>0</v>
      </c>
      <c r="D19" s="127">
        <f t="shared" ref="D19:N20" si="10">+D20</f>
        <v>0</v>
      </c>
      <c r="E19" s="127">
        <f t="shared" si="10"/>
        <v>0</v>
      </c>
      <c r="F19" s="127">
        <f t="shared" si="10"/>
        <v>408</v>
      </c>
      <c r="G19" s="127">
        <f t="shared" si="10"/>
        <v>389</v>
      </c>
      <c r="H19" s="127">
        <f t="shared" si="10"/>
        <v>19</v>
      </c>
      <c r="I19" s="146">
        <f t="shared" si="10"/>
        <v>0</v>
      </c>
      <c r="J19" s="146">
        <f t="shared" si="10"/>
        <v>0</v>
      </c>
      <c r="K19" s="146">
        <f t="shared" si="10"/>
        <v>0</v>
      </c>
      <c r="L19" s="127">
        <f t="shared" si="10"/>
        <v>408</v>
      </c>
      <c r="M19" s="127">
        <f t="shared" si="10"/>
        <v>389</v>
      </c>
      <c r="N19" s="127">
        <f t="shared" si="10"/>
        <v>19</v>
      </c>
      <c r="O19" s="31"/>
      <c r="P19" s="31"/>
    </row>
    <row r="20" spans="1:16" ht="23.25" customHeight="1" x14ac:dyDescent="0.25">
      <c r="A20" s="32">
        <v>1</v>
      </c>
      <c r="B20" s="33" t="s">
        <v>19</v>
      </c>
      <c r="C20" s="128">
        <f>+C21</f>
        <v>0</v>
      </c>
      <c r="D20" s="129">
        <f t="shared" si="10"/>
        <v>0</v>
      </c>
      <c r="E20" s="129">
        <f t="shared" si="10"/>
        <v>0</v>
      </c>
      <c r="F20" s="129">
        <f t="shared" si="10"/>
        <v>408</v>
      </c>
      <c r="G20" s="129">
        <f t="shared" si="10"/>
        <v>389</v>
      </c>
      <c r="H20" s="129">
        <f>+H21</f>
        <v>19</v>
      </c>
      <c r="I20" s="137">
        <f>+I21</f>
        <v>0</v>
      </c>
      <c r="J20" s="137"/>
      <c r="K20" s="137">
        <f>+K21</f>
        <v>0</v>
      </c>
      <c r="L20" s="129">
        <f>+L21</f>
        <v>408</v>
      </c>
      <c r="M20" s="129">
        <f t="shared" si="10"/>
        <v>389</v>
      </c>
      <c r="N20" s="129">
        <f t="shared" si="10"/>
        <v>19</v>
      </c>
      <c r="O20" s="33"/>
      <c r="P20" s="33"/>
    </row>
    <row r="21" spans="1:16" ht="27.75" customHeight="1" x14ac:dyDescent="0.25">
      <c r="A21" s="34"/>
      <c r="B21" s="35" t="s">
        <v>20</v>
      </c>
      <c r="C21" s="130">
        <v>0</v>
      </c>
      <c r="D21" s="130"/>
      <c r="E21" s="130"/>
      <c r="F21" s="130">
        <f>G21+H21</f>
        <v>408</v>
      </c>
      <c r="G21" s="130">
        <v>389</v>
      </c>
      <c r="H21" s="130">
        <v>19</v>
      </c>
      <c r="I21" s="154">
        <f>J21+K21</f>
        <v>0</v>
      </c>
      <c r="J21" s="154"/>
      <c r="K21" s="154">
        <v>0</v>
      </c>
      <c r="L21" s="130">
        <f>M21+N21</f>
        <v>408</v>
      </c>
      <c r="M21" s="122">
        <f>D21+G21+J21</f>
        <v>389</v>
      </c>
      <c r="N21" s="122">
        <f>E21+H21+K21</f>
        <v>19</v>
      </c>
      <c r="O21" s="35" t="s">
        <v>62</v>
      </c>
      <c r="P21" s="36" t="s">
        <v>63</v>
      </c>
    </row>
    <row r="22" spans="1:16" s="14" customFormat="1" ht="40.5" customHeight="1" x14ac:dyDescent="0.25">
      <c r="A22" s="208" t="s">
        <v>8</v>
      </c>
      <c r="B22" s="30" t="s">
        <v>55</v>
      </c>
      <c r="C22" s="127">
        <f>+C23+C26</f>
        <v>4200</v>
      </c>
      <c r="D22" s="127">
        <f t="shared" ref="D22:K22" si="11">+D23+D26</f>
        <v>3999</v>
      </c>
      <c r="E22" s="127">
        <f t="shared" si="11"/>
        <v>201</v>
      </c>
      <c r="F22" s="127">
        <f t="shared" si="11"/>
        <v>442</v>
      </c>
      <c r="G22" s="127">
        <f>+G23+G26</f>
        <v>427</v>
      </c>
      <c r="H22" s="127">
        <f>+H23+H26</f>
        <v>15</v>
      </c>
      <c r="I22" s="146">
        <f>+I23+I26</f>
        <v>-1559</v>
      </c>
      <c r="J22" s="146">
        <f>+J23+J26</f>
        <v>-1369</v>
      </c>
      <c r="K22" s="146">
        <f t="shared" si="11"/>
        <v>-190</v>
      </c>
      <c r="L22" s="127">
        <f>+L23+L26</f>
        <v>3083</v>
      </c>
      <c r="M22" s="127">
        <f>+M23+M26</f>
        <v>3057</v>
      </c>
      <c r="N22" s="127">
        <f>+N23+N26</f>
        <v>26</v>
      </c>
      <c r="O22" s="31"/>
      <c r="P22" s="31"/>
    </row>
    <row r="23" spans="1:16" ht="21.75" customHeight="1" x14ac:dyDescent="0.25">
      <c r="A23" s="32">
        <v>1</v>
      </c>
      <c r="B23" s="33" t="s">
        <v>12</v>
      </c>
      <c r="C23" s="129">
        <f>+C24+C25</f>
        <v>225</v>
      </c>
      <c r="D23" s="129">
        <f t="shared" ref="D23:N23" si="12">+D24+D25</f>
        <v>214</v>
      </c>
      <c r="E23" s="129">
        <f t="shared" si="12"/>
        <v>11</v>
      </c>
      <c r="F23" s="129">
        <f t="shared" si="12"/>
        <v>320</v>
      </c>
      <c r="G23" s="129">
        <f t="shared" si="12"/>
        <v>305</v>
      </c>
      <c r="H23" s="129">
        <f t="shared" si="12"/>
        <v>15</v>
      </c>
      <c r="I23" s="137">
        <f t="shared" si="12"/>
        <v>0</v>
      </c>
      <c r="J23" s="137">
        <f t="shared" si="12"/>
        <v>0</v>
      </c>
      <c r="K23" s="137">
        <f t="shared" si="12"/>
        <v>0</v>
      </c>
      <c r="L23" s="129">
        <f t="shared" si="12"/>
        <v>545</v>
      </c>
      <c r="M23" s="129">
        <f t="shared" si="12"/>
        <v>519</v>
      </c>
      <c r="N23" s="129">
        <f t="shared" si="12"/>
        <v>26</v>
      </c>
      <c r="O23" s="33"/>
      <c r="P23" s="33"/>
    </row>
    <row r="24" spans="1:16" ht="22.5" customHeight="1" x14ac:dyDescent="0.25">
      <c r="A24" s="15"/>
      <c r="B24" s="17" t="s">
        <v>10</v>
      </c>
      <c r="C24" s="176">
        <f>D24+E24</f>
        <v>225</v>
      </c>
      <c r="D24" s="176">
        <v>214</v>
      </c>
      <c r="E24" s="176">
        <v>11</v>
      </c>
      <c r="F24" s="131">
        <f>G24+H24</f>
        <v>170</v>
      </c>
      <c r="G24" s="132">
        <v>162</v>
      </c>
      <c r="H24" s="132">
        <v>8</v>
      </c>
      <c r="I24" s="138"/>
      <c r="J24" s="138"/>
      <c r="K24" s="138">
        <v>0</v>
      </c>
      <c r="L24" s="132">
        <f>M24+N24</f>
        <v>395</v>
      </c>
      <c r="M24" s="132">
        <f>D24+G24+J24</f>
        <v>376</v>
      </c>
      <c r="N24" s="132">
        <f>E24+H24+K24</f>
        <v>19</v>
      </c>
      <c r="O24" s="38" t="s">
        <v>21</v>
      </c>
      <c r="P24" s="38" t="s">
        <v>64</v>
      </c>
    </row>
    <row r="25" spans="1:16" ht="22.5" customHeight="1" x14ac:dyDescent="0.25">
      <c r="A25" s="15"/>
      <c r="B25" s="17" t="s">
        <v>22</v>
      </c>
      <c r="C25" s="131"/>
      <c r="D25" s="131"/>
      <c r="E25" s="131"/>
      <c r="F25" s="131">
        <f>G25+H25</f>
        <v>150</v>
      </c>
      <c r="G25" s="132">
        <v>143</v>
      </c>
      <c r="H25" s="132">
        <v>7</v>
      </c>
      <c r="I25" s="138"/>
      <c r="J25" s="138"/>
      <c r="K25" s="138">
        <v>0</v>
      </c>
      <c r="L25" s="132">
        <f>M25+N25</f>
        <v>150</v>
      </c>
      <c r="M25" s="132">
        <f>D25+G25+J25</f>
        <v>143</v>
      </c>
      <c r="N25" s="132">
        <f>E25+H25+K25</f>
        <v>7</v>
      </c>
      <c r="O25" s="38" t="s">
        <v>23</v>
      </c>
      <c r="P25" s="38" t="s">
        <v>65</v>
      </c>
    </row>
    <row r="26" spans="1:16" ht="38.25" customHeight="1" x14ac:dyDescent="0.25">
      <c r="A26" s="15">
        <v>2</v>
      </c>
      <c r="B26" s="17" t="s">
        <v>9</v>
      </c>
      <c r="C26" s="132">
        <f>C27</f>
        <v>3975</v>
      </c>
      <c r="D26" s="132">
        <f t="shared" ref="D26:N26" si="13">D27</f>
        <v>3785</v>
      </c>
      <c r="E26" s="132">
        <f t="shared" si="13"/>
        <v>190</v>
      </c>
      <c r="F26" s="132">
        <f t="shared" si="13"/>
        <v>122</v>
      </c>
      <c r="G26" s="132">
        <f t="shared" si="13"/>
        <v>122</v>
      </c>
      <c r="H26" s="132">
        <f t="shared" si="13"/>
        <v>0</v>
      </c>
      <c r="I26" s="138">
        <f t="shared" si="13"/>
        <v>-1559</v>
      </c>
      <c r="J26" s="138">
        <f t="shared" si="13"/>
        <v>-1369</v>
      </c>
      <c r="K26" s="138">
        <f t="shared" si="13"/>
        <v>-190</v>
      </c>
      <c r="L26" s="132">
        <f t="shared" si="13"/>
        <v>2538</v>
      </c>
      <c r="M26" s="132">
        <f t="shared" si="13"/>
        <v>2538</v>
      </c>
      <c r="N26" s="132">
        <f t="shared" si="13"/>
        <v>0</v>
      </c>
      <c r="O26" s="222" t="s">
        <v>24</v>
      </c>
      <c r="P26" s="222" t="s">
        <v>66</v>
      </c>
    </row>
    <row r="27" spans="1:16" ht="22.5" customHeight="1" x14ac:dyDescent="0.25">
      <c r="A27" s="39"/>
      <c r="B27" s="205" t="s">
        <v>25</v>
      </c>
      <c r="C27" s="135">
        <v>3975</v>
      </c>
      <c r="D27" s="135">
        <v>3785</v>
      </c>
      <c r="E27" s="135">
        <v>190</v>
      </c>
      <c r="F27" s="135">
        <f>G27+H27</f>
        <v>122</v>
      </c>
      <c r="G27" s="135">
        <v>122</v>
      </c>
      <c r="H27" s="135">
        <v>0</v>
      </c>
      <c r="I27" s="145">
        <f>J27+K27</f>
        <v>-1559</v>
      </c>
      <c r="J27" s="145">
        <v>-1369</v>
      </c>
      <c r="K27" s="145">
        <f>-68-122</f>
        <v>-190</v>
      </c>
      <c r="L27" s="135">
        <f>M27+N27</f>
        <v>2538</v>
      </c>
      <c r="M27" s="136">
        <f>D27+G27+J27</f>
        <v>2538</v>
      </c>
      <c r="N27" s="136">
        <f>E27+H27+K27</f>
        <v>0</v>
      </c>
      <c r="O27" s="223"/>
      <c r="P27" s="223"/>
    </row>
    <row r="28" spans="1:16" ht="36" customHeight="1" x14ac:dyDescent="0.25">
      <c r="A28" s="208" t="s">
        <v>26</v>
      </c>
      <c r="B28" s="30" t="s">
        <v>56</v>
      </c>
      <c r="C28" s="126">
        <f>+C29+C31+C33</f>
        <v>700</v>
      </c>
      <c r="D28" s="126">
        <f t="shared" ref="D28:N28" si="14">+D29+D31+D33</f>
        <v>668</v>
      </c>
      <c r="E28" s="126">
        <f t="shared" si="14"/>
        <v>32</v>
      </c>
      <c r="F28" s="126">
        <f t="shared" si="14"/>
        <v>300</v>
      </c>
      <c r="G28" s="126">
        <f t="shared" si="14"/>
        <v>286</v>
      </c>
      <c r="H28" s="126">
        <f t="shared" si="14"/>
        <v>14</v>
      </c>
      <c r="I28" s="150">
        <f t="shared" si="14"/>
        <v>-450</v>
      </c>
      <c r="J28" s="150">
        <f t="shared" si="14"/>
        <v>-430</v>
      </c>
      <c r="K28" s="150">
        <f t="shared" si="14"/>
        <v>-20</v>
      </c>
      <c r="L28" s="126">
        <f t="shared" si="14"/>
        <v>550</v>
      </c>
      <c r="M28" s="126">
        <f t="shared" si="14"/>
        <v>524</v>
      </c>
      <c r="N28" s="126">
        <f t="shared" si="14"/>
        <v>26</v>
      </c>
      <c r="O28" s="41"/>
      <c r="P28" s="41"/>
    </row>
    <row r="29" spans="1:16" ht="44.25" customHeight="1" x14ac:dyDescent="0.25">
      <c r="A29" s="32">
        <v>1</v>
      </c>
      <c r="B29" s="33" t="s">
        <v>27</v>
      </c>
      <c r="C29" s="128">
        <f>+C30</f>
        <v>100</v>
      </c>
      <c r="D29" s="128">
        <f t="shared" ref="D29:N29" si="15">+D30</f>
        <v>95</v>
      </c>
      <c r="E29" s="128">
        <f t="shared" si="15"/>
        <v>5</v>
      </c>
      <c r="F29" s="128">
        <f t="shared" si="15"/>
        <v>0</v>
      </c>
      <c r="G29" s="128">
        <f t="shared" si="15"/>
        <v>0</v>
      </c>
      <c r="H29" s="128">
        <f t="shared" si="15"/>
        <v>0</v>
      </c>
      <c r="I29" s="151">
        <f t="shared" si="15"/>
        <v>-50</v>
      </c>
      <c r="J29" s="151">
        <f t="shared" si="15"/>
        <v>-48</v>
      </c>
      <c r="K29" s="151">
        <f t="shared" si="15"/>
        <v>-2</v>
      </c>
      <c r="L29" s="128">
        <f t="shared" si="15"/>
        <v>50</v>
      </c>
      <c r="M29" s="128">
        <f t="shared" si="15"/>
        <v>47</v>
      </c>
      <c r="N29" s="128">
        <f t="shared" si="15"/>
        <v>3</v>
      </c>
      <c r="O29" s="42"/>
      <c r="P29" s="42"/>
    </row>
    <row r="30" spans="1:16" ht="23.25" customHeight="1" x14ac:dyDescent="0.25">
      <c r="A30" s="15"/>
      <c r="B30" s="17" t="s">
        <v>22</v>
      </c>
      <c r="C30" s="131">
        <f>D30+E30</f>
        <v>100</v>
      </c>
      <c r="D30" s="131">
        <v>95</v>
      </c>
      <c r="E30" s="131">
        <v>5</v>
      </c>
      <c r="F30" s="131"/>
      <c r="G30" s="132">
        <v>0</v>
      </c>
      <c r="H30" s="132"/>
      <c r="I30" s="152">
        <v>-50</v>
      </c>
      <c r="J30" s="152">
        <v>-48</v>
      </c>
      <c r="K30" s="152">
        <v>-2</v>
      </c>
      <c r="L30" s="132">
        <f>M30+N30</f>
        <v>50</v>
      </c>
      <c r="M30" s="132">
        <f>J30+G30+D30</f>
        <v>47</v>
      </c>
      <c r="N30" s="132">
        <f>E30+H30+K30</f>
        <v>3</v>
      </c>
      <c r="O30" s="17" t="s">
        <v>28</v>
      </c>
      <c r="P30" s="17" t="s">
        <v>29</v>
      </c>
    </row>
    <row r="31" spans="1:16" ht="23.25" customHeight="1" x14ac:dyDescent="0.25">
      <c r="A31" s="15">
        <v>2</v>
      </c>
      <c r="B31" s="17" t="s">
        <v>30</v>
      </c>
      <c r="C31" s="132">
        <f t="shared" ref="C31:N31" si="16">C32</f>
        <v>200</v>
      </c>
      <c r="D31" s="132">
        <f t="shared" si="16"/>
        <v>191</v>
      </c>
      <c r="E31" s="132">
        <f t="shared" si="16"/>
        <v>9</v>
      </c>
      <c r="F31" s="132">
        <f t="shared" si="16"/>
        <v>300</v>
      </c>
      <c r="G31" s="132">
        <f t="shared" si="16"/>
        <v>286</v>
      </c>
      <c r="H31" s="132">
        <f t="shared" si="16"/>
        <v>14</v>
      </c>
      <c r="I31" s="138">
        <f t="shared" si="16"/>
        <v>0</v>
      </c>
      <c r="J31" s="138">
        <f t="shared" si="16"/>
        <v>0</v>
      </c>
      <c r="K31" s="138">
        <f t="shared" si="16"/>
        <v>0</v>
      </c>
      <c r="L31" s="132">
        <f t="shared" si="16"/>
        <v>500</v>
      </c>
      <c r="M31" s="132">
        <f t="shared" si="16"/>
        <v>477</v>
      </c>
      <c r="N31" s="132">
        <f t="shared" si="16"/>
        <v>23</v>
      </c>
      <c r="O31" s="17"/>
      <c r="P31" s="17"/>
    </row>
    <row r="32" spans="1:16" ht="23.25" customHeight="1" x14ac:dyDescent="0.25">
      <c r="A32" s="43" t="s">
        <v>31</v>
      </c>
      <c r="B32" s="19" t="s">
        <v>32</v>
      </c>
      <c r="C32" s="139">
        <v>200</v>
      </c>
      <c r="D32" s="139">
        <v>191</v>
      </c>
      <c r="E32" s="139">
        <v>9</v>
      </c>
      <c r="F32" s="139">
        <f>G32+H32</f>
        <v>300</v>
      </c>
      <c r="G32" s="139">
        <v>286</v>
      </c>
      <c r="H32" s="139">
        <v>14</v>
      </c>
      <c r="I32" s="138"/>
      <c r="J32" s="138"/>
      <c r="K32" s="138">
        <v>0</v>
      </c>
      <c r="L32" s="139">
        <f>M32+N32</f>
        <v>500</v>
      </c>
      <c r="M32" s="132">
        <f>J32+G32+D32</f>
        <v>477</v>
      </c>
      <c r="N32" s="132">
        <f>E32+H32+K32</f>
        <v>23</v>
      </c>
      <c r="O32" s="19" t="s">
        <v>33</v>
      </c>
      <c r="P32" s="19" t="s">
        <v>67</v>
      </c>
    </row>
    <row r="33" spans="1:16" ht="30.75" customHeight="1" x14ac:dyDescent="0.25">
      <c r="A33" s="44">
        <v>3</v>
      </c>
      <c r="B33" s="17" t="s">
        <v>34</v>
      </c>
      <c r="C33" s="132">
        <f>+C34+C35</f>
        <v>400</v>
      </c>
      <c r="D33" s="132">
        <f t="shared" ref="D33:N33" si="17">+D34+D35</f>
        <v>382</v>
      </c>
      <c r="E33" s="132">
        <f t="shared" si="17"/>
        <v>18</v>
      </c>
      <c r="F33" s="132">
        <f t="shared" si="17"/>
        <v>0</v>
      </c>
      <c r="G33" s="132">
        <f t="shared" si="17"/>
        <v>0</v>
      </c>
      <c r="H33" s="132">
        <f t="shared" si="17"/>
        <v>0</v>
      </c>
      <c r="I33" s="138">
        <f t="shared" si="17"/>
        <v>-400</v>
      </c>
      <c r="J33" s="138">
        <f t="shared" si="17"/>
        <v>-382</v>
      </c>
      <c r="K33" s="138">
        <f t="shared" si="17"/>
        <v>-18</v>
      </c>
      <c r="L33" s="132">
        <f t="shared" si="17"/>
        <v>0</v>
      </c>
      <c r="M33" s="132">
        <f t="shared" si="17"/>
        <v>0</v>
      </c>
      <c r="N33" s="132">
        <f t="shared" si="17"/>
        <v>0</v>
      </c>
      <c r="O33" s="224" t="s">
        <v>61</v>
      </c>
      <c r="P33" s="45"/>
    </row>
    <row r="34" spans="1:16" ht="24" customHeight="1" x14ac:dyDescent="0.25">
      <c r="A34" s="44"/>
      <c r="B34" s="17" t="s">
        <v>35</v>
      </c>
      <c r="C34" s="132">
        <f>D34+E34</f>
        <v>200</v>
      </c>
      <c r="D34" s="132">
        <v>191</v>
      </c>
      <c r="E34" s="132">
        <v>9</v>
      </c>
      <c r="F34" s="132"/>
      <c r="G34" s="132">
        <v>0</v>
      </c>
      <c r="H34" s="132"/>
      <c r="I34" s="138">
        <f>J34+K34</f>
        <v>-200</v>
      </c>
      <c r="J34" s="138">
        <v>-191</v>
      </c>
      <c r="K34" s="138">
        <v>-9</v>
      </c>
      <c r="L34" s="132">
        <f>M34+N34</f>
        <v>0</v>
      </c>
      <c r="M34" s="136">
        <f>D34+G34+J34</f>
        <v>0</v>
      </c>
      <c r="N34" s="136">
        <f>E34+H34+K34</f>
        <v>0</v>
      </c>
      <c r="O34" s="225"/>
      <c r="P34" s="46" t="s">
        <v>36</v>
      </c>
    </row>
    <row r="35" spans="1:16" ht="24" customHeight="1" x14ac:dyDescent="0.25">
      <c r="A35" s="47"/>
      <c r="B35" s="205" t="s">
        <v>10</v>
      </c>
      <c r="C35" s="135">
        <f>D35+E35</f>
        <v>200</v>
      </c>
      <c r="D35" s="135">
        <v>191</v>
      </c>
      <c r="E35" s="135">
        <v>9</v>
      </c>
      <c r="F35" s="135"/>
      <c r="G35" s="135">
        <v>0</v>
      </c>
      <c r="H35" s="135"/>
      <c r="I35" s="145">
        <f>J35+K35</f>
        <v>-200</v>
      </c>
      <c r="J35" s="138">
        <v>-191</v>
      </c>
      <c r="K35" s="138">
        <v>-9</v>
      </c>
      <c r="L35" s="135">
        <f>M35+N35</f>
        <v>0</v>
      </c>
      <c r="M35" s="132">
        <f>J35+G35+D35</f>
        <v>0</v>
      </c>
      <c r="N35" s="132">
        <f>E35+H35+K35</f>
        <v>0</v>
      </c>
      <c r="O35" s="225"/>
      <c r="P35" s="46" t="s">
        <v>37</v>
      </c>
    </row>
    <row r="36" spans="1:16" ht="45.75" customHeight="1" x14ac:dyDescent="0.25">
      <c r="A36" s="208" t="s">
        <v>74</v>
      </c>
      <c r="B36" s="30" t="s">
        <v>57</v>
      </c>
      <c r="C36" s="127">
        <f t="shared" ref="C36:N36" si="18">C37</f>
        <v>99</v>
      </c>
      <c r="D36" s="127">
        <f t="shared" si="18"/>
        <v>94</v>
      </c>
      <c r="E36" s="127">
        <f t="shared" si="18"/>
        <v>5</v>
      </c>
      <c r="F36" s="127">
        <f t="shared" si="18"/>
        <v>570</v>
      </c>
      <c r="G36" s="127">
        <f t="shared" si="18"/>
        <v>543</v>
      </c>
      <c r="H36" s="127">
        <f t="shared" si="18"/>
        <v>27</v>
      </c>
      <c r="I36" s="146">
        <f t="shared" si="18"/>
        <v>0</v>
      </c>
      <c r="J36" s="146">
        <f t="shared" si="18"/>
        <v>0</v>
      </c>
      <c r="K36" s="146">
        <f t="shared" si="18"/>
        <v>0</v>
      </c>
      <c r="L36" s="127">
        <f t="shared" si="18"/>
        <v>669</v>
      </c>
      <c r="M36" s="127">
        <f t="shared" si="18"/>
        <v>637</v>
      </c>
      <c r="N36" s="127">
        <f t="shared" si="18"/>
        <v>32</v>
      </c>
      <c r="O36" s="31"/>
      <c r="P36" s="31"/>
    </row>
    <row r="37" spans="1:16" ht="24.75" customHeight="1" x14ac:dyDescent="0.25">
      <c r="A37" s="32">
        <v>1</v>
      </c>
      <c r="B37" s="33" t="s">
        <v>39</v>
      </c>
      <c r="C37" s="129">
        <f>C38+C39+C40+C41</f>
        <v>99</v>
      </c>
      <c r="D37" s="129">
        <f t="shared" ref="D37:N37" si="19">D38+D39+D40+D41</f>
        <v>94</v>
      </c>
      <c r="E37" s="129">
        <f t="shared" si="19"/>
        <v>5</v>
      </c>
      <c r="F37" s="129">
        <f t="shared" si="19"/>
        <v>570</v>
      </c>
      <c r="G37" s="129">
        <f t="shared" si="19"/>
        <v>543</v>
      </c>
      <c r="H37" s="129">
        <f t="shared" si="19"/>
        <v>27</v>
      </c>
      <c r="I37" s="137">
        <f t="shared" si="19"/>
        <v>0</v>
      </c>
      <c r="J37" s="137">
        <f t="shared" si="19"/>
        <v>0</v>
      </c>
      <c r="K37" s="137">
        <f t="shared" si="19"/>
        <v>0</v>
      </c>
      <c r="L37" s="129">
        <f t="shared" si="19"/>
        <v>669</v>
      </c>
      <c r="M37" s="129">
        <f t="shared" si="19"/>
        <v>637</v>
      </c>
      <c r="N37" s="129">
        <f t="shared" si="19"/>
        <v>32</v>
      </c>
      <c r="O37" s="33"/>
      <c r="P37" s="33"/>
    </row>
    <row r="38" spans="1:16" ht="22.5" customHeight="1" x14ac:dyDescent="0.25">
      <c r="A38" s="44" t="s">
        <v>31</v>
      </c>
      <c r="B38" s="17" t="s">
        <v>10</v>
      </c>
      <c r="C38" s="132"/>
      <c r="D38" s="132"/>
      <c r="E38" s="132"/>
      <c r="F38" s="132">
        <f>G38+H38</f>
        <v>80</v>
      </c>
      <c r="G38" s="132">
        <v>76</v>
      </c>
      <c r="H38" s="132">
        <v>4</v>
      </c>
      <c r="I38" s="138"/>
      <c r="J38" s="138"/>
      <c r="K38" s="138">
        <v>0</v>
      </c>
      <c r="L38" s="132">
        <f>M38+N38</f>
        <v>80</v>
      </c>
      <c r="M38" s="132">
        <f t="shared" ref="M38:N41" si="20">D38+G38+J38</f>
        <v>76</v>
      </c>
      <c r="N38" s="132">
        <f t="shared" si="20"/>
        <v>4</v>
      </c>
      <c r="O38" s="17" t="s">
        <v>40</v>
      </c>
      <c r="P38" s="17" t="s">
        <v>68</v>
      </c>
    </row>
    <row r="39" spans="1:16" ht="22.5" customHeight="1" x14ac:dyDescent="0.25">
      <c r="A39" s="43" t="s">
        <v>31</v>
      </c>
      <c r="B39" s="19" t="s">
        <v>41</v>
      </c>
      <c r="C39" s="139"/>
      <c r="D39" s="139"/>
      <c r="E39" s="139"/>
      <c r="F39" s="139">
        <f>G39+H39</f>
        <v>80</v>
      </c>
      <c r="G39" s="139">
        <v>76</v>
      </c>
      <c r="H39" s="139">
        <v>4</v>
      </c>
      <c r="I39" s="147"/>
      <c r="J39" s="147"/>
      <c r="K39" s="147">
        <v>0</v>
      </c>
      <c r="L39" s="139">
        <f>M39+N39</f>
        <v>80</v>
      </c>
      <c r="M39" s="132">
        <f t="shared" si="20"/>
        <v>76</v>
      </c>
      <c r="N39" s="132">
        <f t="shared" si="20"/>
        <v>4</v>
      </c>
      <c r="O39" s="19" t="s">
        <v>42</v>
      </c>
      <c r="P39" s="19" t="s">
        <v>68</v>
      </c>
    </row>
    <row r="40" spans="1:16" ht="22.5" customHeight="1" x14ac:dyDescent="0.25">
      <c r="A40" s="43" t="s">
        <v>31</v>
      </c>
      <c r="B40" s="19" t="s">
        <v>22</v>
      </c>
      <c r="C40" s="139">
        <f>D40+E40</f>
        <v>99</v>
      </c>
      <c r="D40" s="139">
        <v>94</v>
      </c>
      <c r="E40" s="139">
        <v>5</v>
      </c>
      <c r="F40" s="139">
        <f>G40+H40</f>
        <v>210</v>
      </c>
      <c r="G40" s="139">
        <v>200</v>
      </c>
      <c r="H40" s="139">
        <v>10</v>
      </c>
      <c r="I40" s="147"/>
      <c r="J40" s="147"/>
      <c r="K40" s="147">
        <v>0</v>
      </c>
      <c r="L40" s="139">
        <f>M40+N40</f>
        <v>309</v>
      </c>
      <c r="M40" s="139">
        <f t="shared" si="20"/>
        <v>294</v>
      </c>
      <c r="N40" s="139">
        <f t="shared" si="20"/>
        <v>15</v>
      </c>
      <c r="O40" s="270" t="s">
        <v>110</v>
      </c>
      <c r="P40" s="19" t="s">
        <v>69</v>
      </c>
    </row>
    <row r="41" spans="1:16" ht="22.5" customHeight="1" x14ac:dyDescent="0.25">
      <c r="A41" s="43" t="s">
        <v>31</v>
      </c>
      <c r="B41" s="60" t="s">
        <v>10</v>
      </c>
      <c r="C41" s="140">
        <v>0</v>
      </c>
      <c r="D41" s="140"/>
      <c r="E41" s="140"/>
      <c r="F41" s="139">
        <f>G41+H41</f>
        <v>200</v>
      </c>
      <c r="G41" s="140">
        <v>191</v>
      </c>
      <c r="H41" s="140">
        <v>9</v>
      </c>
      <c r="I41" s="148"/>
      <c r="J41" s="148"/>
      <c r="K41" s="148">
        <v>0</v>
      </c>
      <c r="L41" s="140">
        <f>M41+N41</f>
        <v>200</v>
      </c>
      <c r="M41" s="140">
        <f t="shared" si="20"/>
        <v>191</v>
      </c>
      <c r="N41" s="140">
        <f t="shared" si="20"/>
        <v>9</v>
      </c>
      <c r="O41" s="60" t="s">
        <v>44</v>
      </c>
      <c r="P41" s="60" t="s">
        <v>45</v>
      </c>
    </row>
    <row r="42" spans="1:16" ht="55.5" customHeight="1" x14ac:dyDescent="0.25">
      <c r="A42" s="208" t="s">
        <v>38</v>
      </c>
      <c r="B42" s="30" t="s">
        <v>58</v>
      </c>
      <c r="C42" s="127">
        <f>C43</f>
        <v>100</v>
      </c>
      <c r="D42" s="127">
        <f t="shared" ref="D42:N43" si="21">D43</f>
        <v>95</v>
      </c>
      <c r="E42" s="127">
        <f t="shared" si="21"/>
        <v>5</v>
      </c>
      <c r="F42" s="127">
        <f t="shared" si="21"/>
        <v>180</v>
      </c>
      <c r="G42" s="127">
        <f t="shared" si="21"/>
        <v>172</v>
      </c>
      <c r="H42" s="127">
        <f t="shared" si="21"/>
        <v>8</v>
      </c>
      <c r="I42" s="146">
        <f t="shared" si="21"/>
        <v>0</v>
      </c>
      <c r="J42" s="146">
        <f t="shared" si="21"/>
        <v>0</v>
      </c>
      <c r="K42" s="146">
        <f t="shared" si="21"/>
        <v>0</v>
      </c>
      <c r="L42" s="127">
        <f t="shared" si="21"/>
        <v>280</v>
      </c>
      <c r="M42" s="127">
        <f t="shared" si="21"/>
        <v>267</v>
      </c>
      <c r="N42" s="127">
        <f t="shared" si="21"/>
        <v>13</v>
      </c>
      <c r="O42" s="30"/>
      <c r="P42" s="30"/>
    </row>
    <row r="43" spans="1:16" ht="39" customHeight="1" x14ac:dyDescent="0.25">
      <c r="A43" s="32">
        <v>1</v>
      </c>
      <c r="B43" s="33" t="s">
        <v>15</v>
      </c>
      <c r="C43" s="129">
        <f>C44</f>
        <v>100</v>
      </c>
      <c r="D43" s="129">
        <f t="shared" si="21"/>
        <v>95</v>
      </c>
      <c r="E43" s="129">
        <f t="shared" si="21"/>
        <v>5</v>
      </c>
      <c r="F43" s="129">
        <f t="shared" si="21"/>
        <v>180</v>
      </c>
      <c r="G43" s="129">
        <f t="shared" si="21"/>
        <v>172</v>
      </c>
      <c r="H43" s="129">
        <f t="shared" si="21"/>
        <v>8</v>
      </c>
      <c r="I43" s="137">
        <f t="shared" si="21"/>
        <v>0</v>
      </c>
      <c r="J43" s="137">
        <f t="shared" si="21"/>
        <v>0</v>
      </c>
      <c r="K43" s="137">
        <f t="shared" si="21"/>
        <v>0</v>
      </c>
      <c r="L43" s="129">
        <f t="shared" si="21"/>
        <v>280</v>
      </c>
      <c r="M43" s="129">
        <f t="shared" si="21"/>
        <v>267</v>
      </c>
      <c r="N43" s="129">
        <f t="shared" si="21"/>
        <v>13</v>
      </c>
      <c r="O43" s="33"/>
      <c r="P43" s="33"/>
    </row>
    <row r="44" spans="1:16" ht="22.5" customHeight="1" x14ac:dyDescent="0.25">
      <c r="A44" s="47" t="s">
        <v>31</v>
      </c>
      <c r="B44" s="205" t="s">
        <v>10</v>
      </c>
      <c r="C44" s="135">
        <v>100</v>
      </c>
      <c r="D44" s="135">
        <v>95</v>
      </c>
      <c r="E44" s="135">
        <v>5</v>
      </c>
      <c r="F44" s="135">
        <f>G44+H44</f>
        <v>180</v>
      </c>
      <c r="G44" s="135">
        <v>172</v>
      </c>
      <c r="H44" s="135">
        <v>8</v>
      </c>
      <c r="I44" s="145"/>
      <c r="J44" s="145"/>
      <c r="K44" s="145">
        <v>0</v>
      </c>
      <c r="L44" s="135">
        <f>M44+N44</f>
        <v>280</v>
      </c>
      <c r="M44" s="135">
        <f>D44+G44+J44</f>
        <v>267</v>
      </c>
      <c r="N44" s="135">
        <f>E44+H44+K44</f>
        <v>13</v>
      </c>
      <c r="O44" s="52" t="s">
        <v>46</v>
      </c>
      <c r="P44" s="52" t="s">
        <v>70</v>
      </c>
    </row>
    <row r="45" spans="1:16" ht="80.25" customHeight="1" x14ac:dyDescent="0.25">
      <c r="A45" s="208" t="s">
        <v>14</v>
      </c>
      <c r="B45" s="30" t="s">
        <v>90</v>
      </c>
      <c r="C45" s="126">
        <f>C46+C48</f>
        <v>560</v>
      </c>
      <c r="D45" s="126">
        <f t="shared" ref="D45:N45" si="22">D46+D48</f>
        <v>533</v>
      </c>
      <c r="E45" s="126">
        <f t="shared" si="22"/>
        <v>27</v>
      </c>
      <c r="F45" s="126">
        <f t="shared" si="22"/>
        <v>215</v>
      </c>
      <c r="G45" s="126">
        <f t="shared" si="22"/>
        <v>89</v>
      </c>
      <c r="H45" s="126">
        <f t="shared" si="22"/>
        <v>126</v>
      </c>
      <c r="I45" s="150">
        <f t="shared" si="22"/>
        <v>-122</v>
      </c>
      <c r="J45" s="150">
        <f t="shared" si="22"/>
        <v>-122</v>
      </c>
      <c r="K45" s="150">
        <f t="shared" si="22"/>
        <v>0</v>
      </c>
      <c r="L45" s="126">
        <f t="shared" si="22"/>
        <v>653</v>
      </c>
      <c r="M45" s="126">
        <f t="shared" si="22"/>
        <v>500</v>
      </c>
      <c r="N45" s="126">
        <f t="shared" si="22"/>
        <v>153</v>
      </c>
      <c r="O45" s="54"/>
      <c r="P45" s="54"/>
    </row>
    <row r="46" spans="1:16" ht="41.25" customHeight="1" x14ac:dyDescent="0.25">
      <c r="A46" s="217">
        <v>1</v>
      </c>
      <c r="B46" s="92" t="s">
        <v>48</v>
      </c>
      <c r="C46" s="218">
        <f>C47</f>
        <v>60</v>
      </c>
      <c r="D46" s="218">
        <f t="shared" ref="D46:N46" si="23">D47</f>
        <v>57</v>
      </c>
      <c r="E46" s="218">
        <f t="shared" si="23"/>
        <v>3</v>
      </c>
      <c r="F46" s="218">
        <f t="shared" si="23"/>
        <v>93</v>
      </c>
      <c r="G46" s="218">
        <f t="shared" si="23"/>
        <v>89</v>
      </c>
      <c r="H46" s="218">
        <f t="shared" si="23"/>
        <v>4</v>
      </c>
      <c r="I46" s="219">
        <f t="shared" si="23"/>
        <v>0</v>
      </c>
      <c r="J46" s="219">
        <f t="shared" si="23"/>
        <v>0</v>
      </c>
      <c r="K46" s="219">
        <f t="shared" si="23"/>
        <v>0</v>
      </c>
      <c r="L46" s="218">
        <f t="shared" si="23"/>
        <v>153</v>
      </c>
      <c r="M46" s="218">
        <f t="shared" si="23"/>
        <v>146</v>
      </c>
      <c r="N46" s="218">
        <f t="shared" si="23"/>
        <v>7</v>
      </c>
      <c r="O46" s="33"/>
      <c r="P46" s="33"/>
    </row>
    <row r="47" spans="1:16" ht="21" customHeight="1" x14ac:dyDescent="0.25">
      <c r="A47" s="44" t="s">
        <v>31</v>
      </c>
      <c r="B47" s="17" t="s">
        <v>49</v>
      </c>
      <c r="C47" s="131">
        <f>D47+E47</f>
        <v>60</v>
      </c>
      <c r="D47" s="131">
        <v>57</v>
      </c>
      <c r="E47" s="131">
        <v>3</v>
      </c>
      <c r="F47" s="131">
        <f>G47+H47</f>
        <v>93</v>
      </c>
      <c r="G47" s="132">
        <v>89</v>
      </c>
      <c r="H47" s="132">
        <v>4</v>
      </c>
      <c r="I47" s="138"/>
      <c r="J47" s="138">
        <v>0</v>
      </c>
      <c r="K47" s="138">
        <v>0</v>
      </c>
      <c r="L47" s="132">
        <f>M47+N47</f>
        <v>153</v>
      </c>
      <c r="M47" s="132">
        <f>D47+G47+J47</f>
        <v>146</v>
      </c>
      <c r="N47" s="132">
        <f>E47+H47+K47</f>
        <v>7</v>
      </c>
      <c r="O47" s="205" t="s">
        <v>50</v>
      </c>
      <c r="P47" s="205" t="s">
        <v>71</v>
      </c>
    </row>
    <row r="48" spans="1:16" ht="31.5" x14ac:dyDescent="0.25">
      <c r="A48" s="44">
        <v>2</v>
      </c>
      <c r="B48" s="17" t="s">
        <v>104</v>
      </c>
      <c r="C48" s="131">
        <f>C49</f>
        <v>500</v>
      </c>
      <c r="D48" s="131">
        <f t="shared" ref="D48:N48" si="24">D49</f>
        <v>476</v>
      </c>
      <c r="E48" s="131">
        <f t="shared" si="24"/>
        <v>24</v>
      </c>
      <c r="F48" s="131">
        <f t="shared" si="24"/>
        <v>122</v>
      </c>
      <c r="G48" s="131">
        <f t="shared" si="24"/>
        <v>0</v>
      </c>
      <c r="H48" s="131">
        <f t="shared" si="24"/>
        <v>122</v>
      </c>
      <c r="I48" s="138">
        <f t="shared" si="24"/>
        <v>-122</v>
      </c>
      <c r="J48" s="138">
        <f t="shared" si="24"/>
        <v>-122</v>
      </c>
      <c r="K48" s="131">
        <f t="shared" si="24"/>
        <v>0</v>
      </c>
      <c r="L48" s="131">
        <f t="shared" si="24"/>
        <v>500</v>
      </c>
      <c r="M48" s="131">
        <f t="shared" si="24"/>
        <v>354</v>
      </c>
      <c r="N48" s="131">
        <f t="shared" si="24"/>
        <v>146</v>
      </c>
      <c r="O48" s="206"/>
      <c r="P48" s="206"/>
    </row>
    <row r="49" spans="1:16" ht="21" customHeight="1" x14ac:dyDescent="0.25">
      <c r="A49" s="58" t="s">
        <v>31</v>
      </c>
      <c r="B49" s="220" t="s">
        <v>105</v>
      </c>
      <c r="C49" s="221">
        <v>500</v>
      </c>
      <c r="D49" s="221">
        <v>476</v>
      </c>
      <c r="E49" s="221">
        <v>24</v>
      </c>
      <c r="F49" s="221">
        <f>G49+H49</f>
        <v>122</v>
      </c>
      <c r="G49" s="144"/>
      <c r="H49" s="144">
        <v>122</v>
      </c>
      <c r="I49" s="149">
        <f>J49+K49</f>
        <v>-122</v>
      </c>
      <c r="J49" s="149">
        <v>-122</v>
      </c>
      <c r="K49" s="149"/>
      <c r="L49" s="144">
        <f>M49+N49</f>
        <v>500</v>
      </c>
      <c r="M49" s="144">
        <f>D49+G49+J49</f>
        <v>354</v>
      </c>
      <c r="N49" s="144">
        <f>E49+H49+K49</f>
        <v>146</v>
      </c>
      <c r="O49" s="206"/>
      <c r="P49" s="206"/>
    </row>
    <row r="50" spans="1:16" ht="22.5" customHeight="1" x14ac:dyDescent="0.25">
      <c r="A50" s="208" t="s">
        <v>47</v>
      </c>
      <c r="B50" s="30" t="s">
        <v>60</v>
      </c>
      <c r="C50" s="126">
        <f t="shared" ref="C50:N51" si="25">C51</f>
        <v>0</v>
      </c>
      <c r="D50" s="126">
        <f t="shared" si="25"/>
        <v>0</v>
      </c>
      <c r="E50" s="126">
        <f t="shared" si="25"/>
        <v>0</v>
      </c>
      <c r="F50" s="126">
        <f t="shared" si="25"/>
        <v>16</v>
      </c>
      <c r="G50" s="126">
        <f t="shared" si="25"/>
        <v>15</v>
      </c>
      <c r="H50" s="126">
        <f t="shared" si="25"/>
        <v>1</v>
      </c>
      <c r="I50" s="146"/>
      <c r="J50" s="146">
        <f t="shared" si="25"/>
        <v>0</v>
      </c>
      <c r="K50" s="146">
        <f t="shared" si="25"/>
        <v>0</v>
      </c>
      <c r="L50" s="126">
        <f t="shared" si="25"/>
        <v>16</v>
      </c>
      <c r="M50" s="126">
        <f t="shared" si="25"/>
        <v>15</v>
      </c>
      <c r="N50" s="126">
        <f t="shared" si="25"/>
        <v>1</v>
      </c>
      <c r="O50" s="54"/>
      <c r="P50" s="54"/>
    </row>
    <row r="51" spans="1:16" ht="22.5" customHeight="1" x14ac:dyDescent="0.25">
      <c r="A51" s="32">
        <v>1</v>
      </c>
      <c r="B51" s="33" t="s">
        <v>51</v>
      </c>
      <c r="C51" s="218">
        <f t="shared" si="25"/>
        <v>0</v>
      </c>
      <c r="D51" s="218">
        <f t="shared" si="25"/>
        <v>0</v>
      </c>
      <c r="E51" s="218">
        <f t="shared" si="25"/>
        <v>0</v>
      </c>
      <c r="F51" s="218">
        <f t="shared" si="25"/>
        <v>16</v>
      </c>
      <c r="G51" s="218">
        <f t="shared" si="25"/>
        <v>15</v>
      </c>
      <c r="H51" s="218">
        <f t="shared" si="25"/>
        <v>1</v>
      </c>
      <c r="I51" s="219"/>
      <c r="J51" s="219">
        <f t="shared" si="25"/>
        <v>0</v>
      </c>
      <c r="K51" s="219">
        <f t="shared" si="25"/>
        <v>0</v>
      </c>
      <c r="L51" s="218">
        <f t="shared" si="25"/>
        <v>16</v>
      </c>
      <c r="M51" s="218">
        <f t="shared" si="25"/>
        <v>15</v>
      </c>
      <c r="N51" s="218">
        <f t="shared" si="25"/>
        <v>1</v>
      </c>
      <c r="O51" s="92"/>
      <c r="P51" s="33"/>
    </row>
    <row r="52" spans="1:16" ht="21" customHeight="1" x14ac:dyDescent="0.25">
      <c r="A52" s="58" t="s">
        <v>31</v>
      </c>
      <c r="B52" s="220" t="s">
        <v>41</v>
      </c>
      <c r="C52" s="221">
        <v>0</v>
      </c>
      <c r="D52" s="221"/>
      <c r="E52" s="221"/>
      <c r="F52" s="221">
        <f>G52+H52</f>
        <v>16</v>
      </c>
      <c r="G52" s="144">
        <v>15</v>
      </c>
      <c r="H52" s="144">
        <v>1</v>
      </c>
      <c r="I52" s="149"/>
      <c r="J52" s="149">
        <v>0</v>
      </c>
      <c r="K52" s="149">
        <v>0</v>
      </c>
      <c r="L52" s="144">
        <f>M52+N52</f>
        <v>16</v>
      </c>
      <c r="M52" s="144">
        <f>D52+G52+J52</f>
        <v>15</v>
      </c>
      <c r="N52" s="144">
        <f>E52+H52+K52</f>
        <v>1</v>
      </c>
      <c r="O52" s="220" t="s">
        <v>52</v>
      </c>
      <c r="P52" s="220" t="s">
        <v>72</v>
      </c>
    </row>
  </sheetData>
  <mergeCells count="15">
    <mergeCell ref="O26:O27"/>
    <mergeCell ref="P26:P27"/>
    <mergeCell ref="O33:O35"/>
    <mergeCell ref="A1:P1"/>
    <mergeCell ref="A2:P2"/>
    <mergeCell ref="L3:N3"/>
    <mergeCell ref="A4:A6"/>
    <mergeCell ref="B4:B6"/>
    <mergeCell ref="C4:E5"/>
    <mergeCell ref="F4:K4"/>
    <mergeCell ref="L4:N5"/>
    <mergeCell ref="O4:O6"/>
    <mergeCell ref="P4:P6"/>
    <mergeCell ref="F5:H5"/>
    <mergeCell ref="I5:K5"/>
  </mergeCells>
  <pageMargins left="0.59055118110236227" right="0.19685039370078741" top="0.59055118110236227" bottom="0.39370078740157483" header="0.31496062992125984" footer="0.31496062992125984"/>
  <pageSetup paperSize="9" scale="62" orientation="landscape" horizontalDpi="200" r:id="rId1"/>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1"/>
  <sheetViews>
    <sheetView view="pageBreakPreview" topLeftCell="A28" zoomScale="85" zoomScaleNormal="85" zoomScaleSheetLayoutView="85" zoomScalePageLayoutView="70" workbookViewId="0">
      <selection activeCell="C48" sqref="C48"/>
    </sheetView>
  </sheetViews>
  <sheetFormatPr defaultRowHeight="15.75" x14ac:dyDescent="0.25"/>
  <cols>
    <col min="1" max="1" width="6.140625" style="1" customWidth="1"/>
    <col min="2" max="2" width="67.7109375" style="4" customWidth="1"/>
    <col min="3" max="3" width="11.140625" style="3" customWidth="1"/>
    <col min="4" max="4" width="12.85546875" style="3" hidden="1" customWidth="1"/>
    <col min="5" max="5" width="11.140625" style="3" hidden="1" customWidth="1"/>
    <col min="6" max="6" width="11.140625" style="3" customWidth="1"/>
    <col min="7" max="7" width="11.28515625" style="28" hidden="1" customWidth="1"/>
    <col min="8" max="8" width="11.140625" style="28" hidden="1" customWidth="1"/>
    <col min="9" max="9" width="11.140625" style="155" customWidth="1"/>
    <col min="10" max="10" width="11.28515625" style="84" hidden="1" customWidth="1"/>
    <col min="11" max="11" width="11.140625" style="84" hidden="1" customWidth="1"/>
    <col min="12" max="12" width="10.5703125" style="28" customWidth="1"/>
    <col min="13" max="13" width="12" style="28" hidden="1" customWidth="1"/>
    <col min="14" max="14" width="11.7109375" style="28" hidden="1" customWidth="1"/>
    <col min="15" max="15" width="54.42578125" style="1" customWidth="1"/>
    <col min="16" max="16" width="65.140625" style="1" customWidth="1"/>
    <col min="17" max="17" width="0" style="1" hidden="1" customWidth="1"/>
    <col min="18" max="263" width="9.140625" style="1"/>
    <col min="264" max="264" width="6.140625" style="1" customWidth="1"/>
    <col min="265" max="265" width="67.7109375" style="1" customWidth="1"/>
    <col min="266" max="266" width="17.85546875" style="1" customWidth="1"/>
    <col min="267" max="267" width="8.85546875" style="1" customWidth="1"/>
    <col min="268" max="268" width="9.42578125" style="1" customWidth="1"/>
    <col min="269" max="269" width="9.85546875" style="1" customWidth="1"/>
    <col min="270" max="270" width="40.28515625" style="1" customWidth="1"/>
    <col min="271" max="271" width="13" style="1" customWidth="1"/>
    <col min="272" max="519" width="9.140625" style="1"/>
    <col min="520" max="520" width="6.140625" style="1" customWidth="1"/>
    <col min="521" max="521" width="67.7109375" style="1" customWidth="1"/>
    <col min="522" max="522" width="17.85546875" style="1" customWidth="1"/>
    <col min="523" max="523" width="8.85546875" style="1" customWidth="1"/>
    <col min="524" max="524" width="9.42578125" style="1" customWidth="1"/>
    <col min="525" max="525" width="9.85546875" style="1" customWidth="1"/>
    <col min="526" max="526" width="40.28515625" style="1" customWidth="1"/>
    <col min="527" max="527" width="13" style="1" customWidth="1"/>
    <col min="528" max="775" width="9.140625" style="1"/>
    <col min="776" max="776" width="6.140625" style="1" customWidth="1"/>
    <col min="777" max="777" width="67.7109375" style="1" customWidth="1"/>
    <col min="778" max="778" width="17.85546875" style="1" customWidth="1"/>
    <col min="779" max="779" width="8.85546875" style="1" customWidth="1"/>
    <col min="780" max="780" width="9.42578125" style="1" customWidth="1"/>
    <col min="781" max="781" width="9.85546875" style="1" customWidth="1"/>
    <col min="782" max="782" width="40.28515625" style="1" customWidth="1"/>
    <col min="783" max="783" width="13" style="1" customWidth="1"/>
    <col min="784" max="1031" width="9.140625" style="1"/>
    <col min="1032" max="1032" width="6.140625" style="1" customWidth="1"/>
    <col min="1033" max="1033" width="67.7109375" style="1" customWidth="1"/>
    <col min="1034" max="1034" width="17.85546875" style="1" customWidth="1"/>
    <col min="1035" max="1035" width="8.85546875" style="1" customWidth="1"/>
    <col min="1036" max="1036" width="9.42578125" style="1" customWidth="1"/>
    <col min="1037" max="1037" width="9.85546875" style="1" customWidth="1"/>
    <col min="1038" max="1038" width="40.28515625" style="1" customWidth="1"/>
    <col min="1039" max="1039" width="13" style="1" customWidth="1"/>
    <col min="1040" max="1287" width="9.140625" style="1"/>
    <col min="1288" max="1288" width="6.140625" style="1" customWidth="1"/>
    <col min="1289" max="1289" width="67.7109375" style="1" customWidth="1"/>
    <col min="1290" max="1290" width="17.85546875" style="1" customWidth="1"/>
    <col min="1291" max="1291" width="8.85546875" style="1" customWidth="1"/>
    <col min="1292" max="1292" width="9.42578125" style="1" customWidth="1"/>
    <col min="1293" max="1293" width="9.85546875" style="1" customWidth="1"/>
    <col min="1294" max="1294" width="40.28515625" style="1" customWidth="1"/>
    <col min="1295" max="1295" width="13" style="1" customWidth="1"/>
    <col min="1296" max="1543" width="9.140625" style="1"/>
    <col min="1544" max="1544" width="6.140625" style="1" customWidth="1"/>
    <col min="1545" max="1545" width="67.7109375" style="1" customWidth="1"/>
    <col min="1546" max="1546" width="17.85546875" style="1" customWidth="1"/>
    <col min="1547" max="1547" width="8.85546875" style="1" customWidth="1"/>
    <col min="1548" max="1548" width="9.42578125" style="1" customWidth="1"/>
    <col min="1549" max="1549" width="9.85546875" style="1" customWidth="1"/>
    <col min="1550" max="1550" width="40.28515625" style="1" customWidth="1"/>
    <col min="1551" max="1551" width="13" style="1" customWidth="1"/>
    <col min="1552" max="1799" width="9.140625" style="1"/>
    <col min="1800" max="1800" width="6.140625" style="1" customWidth="1"/>
    <col min="1801" max="1801" width="67.7109375" style="1" customWidth="1"/>
    <col min="1802" max="1802" width="17.85546875" style="1" customWidth="1"/>
    <col min="1803" max="1803" width="8.85546875" style="1" customWidth="1"/>
    <col min="1804" max="1804" width="9.42578125" style="1" customWidth="1"/>
    <col min="1805" max="1805" width="9.85546875" style="1" customWidth="1"/>
    <col min="1806" max="1806" width="40.28515625" style="1" customWidth="1"/>
    <col min="1807" max="1807" width="13" style="1" customWidth="1"/>
    <col min="1808" max="2055" width="9.140625" style="1"/>
    <col min="2056" max="2056" width="6.140625" style="1" customWidth="1"/>
    <col min="2057" max="2057" width="67.7109375" style="1" customWidth="1"/>
    <col min="2058" max="2058" width="17.85546875" style="1" customWidth="1"/>
    <col min="2059" max="2059" width="8.85546875" style="1" customWidth="1"/>
    <col min="2060" max="2060" width="9.42578125" style="1" customWidth="1"/>
    <col min="2061" max="2061" width="9.85546875" style="1" customWidth="1"/>
    <col min="2062" max="2062" width="40.28515625" style="1" customWidth="1"/>
    <col min="2063" max="2063" width="13" style="1" customWidth="1"/>
    <col min="2064" max="2311" width="9.140625" style="1"/>
    <col min="2312" max="2312" width="6.140625" style="1" customWidth="1"/>
    <col min="2313" max="2313" width="67.7109375" style="1" customWidth="1"/>
    <col min="2314" max="2314" width="17.85546875" style="1" customWidth="1"/>
    <col min="2315" max="2315" width="8.85546875" style="1" customWidth="1"/>
    <col min="2316" max="2316" width="9.42578125" style="1" customWidth="1"/>
    <col min="2317" max="2317" width="9.85546875" style="1" customWidth="1"/>
    <col min="2318" max="2318" width="40.28515625" style="1" customWidth="1"/>
    <col min="2319" max="2319" width="13" style="1" customWidth="1"/>
    <col min="2320" max="2567" width="9.140625" style="1"/>
    <col min="2568" max="2568" width="6.140625" style="1" customWidth="1"/>
    <col min="2569" max="2569" width="67.7109375" style="1" customWidth="1"/>
    <col min="2570" max="2570" width="17.85546875" style="1" customWidth="1"/>
    <col min="2571" max="2571" width="8.85546875" style="1" customWidth="1"/>
    <col min="2572" max="2572" width="9.42578125" style="1" customWidth="1"/>
    <col min="2573" max="2573" width="9.85546875" style="1" customWidth="1"/>
    <col min="2574" max="2574" width="40.28515625" style="1" customWidth="1"/>
    <col min="2575" max="2575" width="13" style="1" customWidth="1"/>
    <col min="2576" max="2823" width="9.140625" style="1"/>
    <col min="2824" max="2824" width="6.140625" style="1" customWidth="1"/>
    <col min="2825" max="2825" width="67.7109375" style="1" customWidth="1"/>
    <col min="2826" max="2826" width="17.85546875" style="1" customWidth="1"/>
    <col min="2827" max="2827" width="8.85546875" style="1" customWidth="1"/>
    <col min="2828" max="2828" width="9.42578125" style="1" customWidth="1"/>
    <col min="2829" max="2829" width="9.85546875" style="1" customWidth="1"/>
    <col min="2830" max="2830" width="40.28515625" style="1" customWidth="1"/>
    <col min="2831" max="2831" width="13" style="1" customWidth="1"/>
    <col min="2832" max="3079" width="9.140625" style="1"/>
    <col min="3080" max="3080" width="6.140625" style="1" customWidth="1"/>
    <col min="3081" max="3081" width="67.7109375" style="1" customWidth="1"/>
    <col min="3082" max="3082" width="17.85546875" style="1" customWidth="1"/>
    <col min="3083" max="3083" width="8.85546875" style="1" customWidth="1"/>
    <col min="3084" max="3084" width="9.42578125" style="1" customWidth="1"/>
    <col min="3085" max="3085" width="9.85546875" style="1" customWidth="1"/>
    <col min="3086" max="3086" width="40.28515625" style="1" customWidth="1"/>
    <col min="3087" max="3087" width="13" style="1" customWidth="1"/>
    <col min="3088" max="3335" width="9.140625" style="1"/>
    <col min="3336" max="3336" width="6.140625" style="1" customWidth="1"/>
    <col min="3337" max="3337" width="67.7109375" style="1" customWidth="1"/>
    <col min="3338" max="3338" width="17.85546875" style="1" customWidth="1"/>
    <col min="3339" max="3339" width="8.85546875" style="1" customWidth="1"/>
    <col min="3340" max="3340" width="9.42578125" style="1" customWidth="1"/>
    <col min="3341" max="3341" width="9.85546875" style="1" customWidth="1"/>
    <col min="3342" max="3342" width="40.28515625" style="1" customWidth="1"/>
    <col min="3343" max="3343" width="13" style="1" customWidth="1"/>
    <col min="3344" max="3591" width="9.140625" style="1"/>
    <col min="3592" max="3592" width="6.140625" style="1" customWidth="1"/>
    <col min="3593" max="3593" width="67.7109375" style="1" customWidth="1"/>
    <col min="3594" max="3594" width="17.85546875" style="1" customWidth="1"/>
    <col min="3595" max="3595" width="8.85546875" style="1" customWidth="1"/>
    <col min="3596" max="3596" width="9.42578125" style="1" customWidth="1"/>
    <col min="3597" max="3597" width="9.85546875" style="1" customWidth="1"/>
    <col min="3598" max="3598" width="40.28515625" style="1" customWidth="1"/>
    <col min="3599" max="3599" width="13" style="1" customWidth="1"/>
    <col min="3600" max="3847" width="9.140625" style="1"/>
    <col min="3848" max="3848" width="6.140625" style="1" customWidth="1"/>
    <col min="3849" max="3849" width="67.7109375" style="1" customWidth="1"/>
    <col min="3850" max="3850" width="17.85546875" style="1" customWidth="1"/>
    <col min="3851" max="3851" width="8.85546875" style="1" customWidth="1"/>
    <col min="3852" max="3852" width="9.42578125" style="1" customWidth="1"/>
    <col min="3853" max="3853" width="9.85546875" style="1" customWidth="1"/>
    <col min="3854" max="3854" width="40.28515625" style="1" customWidth="1"/>
    <col min="3855" max="3855" width="13" style="1" customWidth="1"/>
    <col min="3856" max="4103" width="9.140625" style="1"/>
    <col min="4104" max="4104" width="6.140625" style="1" customWidth="1"/>
    <col min="4105" max="4105" width="67.7109375" style="1" customWidth="1"/>
    <col min="4106" max="4106" width="17.85546875" style="1" customWidth="1"/>
    <col min="4107" max="4107" width="8.85546875" style="1" customWidth="1"/>
    <col min="4108" max="4108" width="9.42578125" style="1" customWidth="1"/>
    <col min="4109" max="4109" width="9.85546875" style="1" customWidth="1"/>
    <col min="4110" max="4110" width="40.28515625" style="1" customWidth="1"/>
    <col min="4111" max="4111" width="13" style="1" customWidth="1"/>
    <col min="4112" max="4359" width="9.140625" style="1"/>
    <col min="4360" max="4360" width="6.140625" style="1" customWidth="1"/>
    <col min="4361" max="4361" width="67.7109375" style="1" customWidth="1"/>
    <col min="4362" max="4362" width="17.85546875" style="1" customWidth="1"/>
    <col min="4363" max="4363" width="8.85546875" style="1" customWidth="1"/>
    <col min="4364" max="4364" width="9.42578125" style="1" customWidth="1"/>
    <col min="4365" max="4365" width="9.85546875" style="1" customWidth="1"/>
    <col min="4366" max="4366" width="40.28515625" style="1" customWidth="1"/>
    <col min="4367" max="4367" width="13" style="1" customWidth="1"/>
    <col min="4368" max="4615" width="9.140625" style="1"/>
    <col min="4616" max="4616" width="6.140625" style="1" customWidth="1"/>
    <col min="4617" max="4617" width="67.7109375" style="1" customWidth="1"/>
    <col min="4618" max="4618" width="17.85546875" style="1" customWidth="1"/>
    <col min="4619" max="4619" width="8.85546875" style="1" customWidth="1"/>
    <col min="4620" max="4620" width="9.42578125" style="1" customWidth="1"/>
    <col min="4621" max="4621" width="9.85546875" style="1" customWidth="1"/>
    <col min="4622" max="4622" width="40.28515625" style="1" customWidth="1"/>
    <col min="4623" max="4623" width="13" style="1" customWidth="1"/>
    <col min="4624" max="4871" width="9.140625" style="1"/>
    <col min="4872" max="4872" width="6.140625" style="1" customWidth="1"/>
    <col min="4873" max="4873" width="67.7109375" style="1" customWidth="1"/>
    <col min="4874" max="4874" width="17.85546875" style="1" customWidth="1"/>
    <col min="4875" max="4875" width="8.85546875" style="1" customWidth="1"/>
    <col min="4876" max="4876" width="9.42578125" style="1" customWidth="1"/>
    <col min="4877" max="4877" width="9.85546875" style="1" customWidth="1"/>
    <col min="4878" max="4878" width="40.28515625" style="1" customWidth="1"/>
    <col min="4879" max="4879" width="13" style="1" customWidth="1"/>
    <col min="4880" max="5127" width="9.140625" style="1"/>
    <col min="5128" max="5128" width="6.140625" style="1" customWidth="1"/>
    <col min="5129" max="5129" width="67.7109375" style="1" customWidth="1"/>
    <col min="5130" max="5130" width="17.85546875" style="1" customWidth="1"/>
    <col min="5131" max="5131" width="8.85546875" style="1" customWidth="1"/>
    <col min="5132" max="5132" width="9.42578125" style="1" customWidth="1"/>
    <col min="5133" max="5133" width="9.85546875" style="1" customWidth="1"/>
    <col min="5134" max="5134" width="40.28515625" style="1" customWidth="1"/>
    <col min="5135" max="5135" width="13" style="1" customWidth="1"/>
    <col min="5136" max="5383" width="9.140625" style="1"/>
    <col min="5384" max="5384" width="6.140625" style="1" customWidth="1"/>
    <col min="5385" max="5385" width="67.7109375" style="1" customWidth="1"/>
    <col min="5386" max="5386" width="17.85546875" style="1" customWidth="1"/>
    <col min="5387" max="5387" width="8.85546875" style="1" customWidth="1"/>
    <col min="5388" max="5388" width="9.42578125" style="1" customWidth="1"/>
    <col min="5389" max="5389" width="9.85546875" style="1" customWidth="1"/>
    <col min="5390" max="5390" width="40.28515625" style="1" customWidth="1"/>
    <col min="5391" max="5391" width="13" style="1" customWidth="1"/>
    <col min="5392" max="5639" width="9.140625" style="1"/>
    <col min="5640" max="5640" width="6.140625" style="1" customWidth="1"/>
    <col min="5641" max="5641" width="67.7109375" style="1" customWidth="1"/>
    <col min="5642" max="5642" width="17.85546875" style="1" customWidth="1"/>
    <col min="5643" max="5643" width="8.85546875" style="1" customWidth="1"/>
    <col min="5644" max="5644" width="9.42578125" style="1" customWidth="1"/>
    <col min="5645" max="5645" width="9.85546875" style="1" customWidth="1"/>
    <col min="5646" max="5646" width="40.28515625" style="1" customWidth="1"/>
    <col min="5647" max="5647" width="13" style="1" customWidth="1"/>
    <col min="5648" max="5895" width="9.140625" style="1"/>
    <col min="5896" max="5896" width="6.140625" style="1" customWidth="1"/>
    <col min="5897" max="5897" width="67.7109375" style="1" customWidth="1"/>
    <col min="5898" max="5898" width="17.85546875" style="1" customWidth="1"/>
    <col min="5899" max="5899" width="8.85546875" style="1" customWidth="1"/>
    <col min="5900" max="5900" width="9.42578125" style="1" customWidth="1"/>
    <col min="5901" max="5901" width="9.85546875" style="1" customWidth="1"/>
    <col min="5902" max="5902" width="40.28515625" style="1" customWidth="1"/>
    <col min="5903" max="5903" width="13" style="1" customWidth="1"/>
    <col min="5904" max="6151" width="9.140625" style="1"/>
    <col min="6152" max="6152" width="6.140625" style="1" customWidth="1"/>
    <col min="6153" max="6153" width="67.7109375" style="1" customWidth="1"/>
    <col min="6154" max="6154" width="17.85546875" style="1" customWidth="1"/>
    <col min="6155" max="6155" width="8.85546875" style="1" customWidth="1"/>
    <col min="6156" max="6156" width="9.42578125" style="1" customWidth="1"/>
    <col min="6157" max="6157" width="9.85546875" style="1" customWidth="1"/>
    <col min="6158" max="6158" width="40.28515625" style="1" customWidth="1"/>
    <col min="6159" max="6159" width="13" style="1" customWidth="1"/>
    <col min="6160" max="6407" width="9.140625" style="1"/>
    <col min="6408" max="6408" width="6.140625" style="1" customWidth="1"/>
    <col min="6409" max="6409" width="67.7109375" style="1" customWidth="1"/>
    <col min="6410" max="6410" width="17.85546875" style="1" customWidth="1"/>
    <col min="6411" max="6411" width="8.85546875" style="1" customWidth="1"/>
    <col min="6412" max="6412" width="9.42578125" style="1" customWidth="1"/>
    <col min="6413" max="6413" width="9.85546875" style="1" customWidth="1"/>
    <col min="6414" max="6414" width="40.28515625" style="1" customWidth="1"/>
    <col min="6415" max="6415" width="13" style="1" customWidth="1"/>
    <col min="6416" max="6663" width="9.140625" style="1"/>
    <col min="6664" max="6664" width="6.140625" style="1" customWidth="1"/>
    <col min="6665" max="6665" width="67.7109375" style="1" customWidth="1"/>
    <col min="6666" max="6666" width="17.85546875" style="1" customWidth="1"/>
    <col min="6667" max="6667" width="8.85546875" style="1" customWidth="1"/>
    <col min="6668" max="6668" width="9.42578125" style="1" customWidth="1"/>
    <col min="6669" max="6669" width="9.85546875" style="1" customWidth="1"/>
    <col min="6670" max="6670" width="40.28515625" style="1" customWidth="1"/>
    <col min="6671" max="6671" width="13" style="1" customWidth="1"/>
    <col min="6672" max="6919" width="9.140625" style="1"/>
    <col min="6920" max="6920" width="6.140625" style="1" customWidth="1"/>
    <col min="6921" max="6921" width="67.7109375" style="1" customWidth="1"/>
    <col min="6922" max="6922" width="17.85546875" style="1" customWidth="1"/>
    <col min="6923" max="6923" width="8.85546875" style="1" customWidth="1"/>
    <col min="6924" max="6924" width="9.42578125" style="1" customWidth="1"/>
    <col min="6925" max="6925" width="9.85546875" style="1" customWidth="1"/>
    <col min="6926" max="6926" width="40.28515625" style="1" customWidth="1"/>
    <col min="6927" max="6927" width="13" style="1" customWidth="1"/>
    <col min="6928" max="7175" width="9.140625" style="1"/>
    <col min="7176" max="7176" width="6.140625" style="1" customWidth="1"/>
    <col min="7177" max="7177" width="67.7109375" style="1" customWidth="1"/>
    <col min="7178" max="7178" width="17.85546875" style="1" customWidth="1"/>
    <col min="7179" max="7179" width="8.85546875" style="1" customWidth="1"/>
    <col min="7180" max="7180" width="9.42578125" style="1" customWidth="1"/>
    <col min="7181" max="7181" width="9.85546875" style="1" customWidth="1"/>
    <col min="7182" max="7182" width="40.28515625" style="1" customWidth="1"/>
    <col min="7183" max="7183" width="13" style="1" customWidth="1"/>
    <col min="7184" max="7431" width="9.140625" style="1"/>
    <col min="7432" max="7432" width="6.140625" style="1" customWidth="1"/>
    <col min="7433" max="7433" width="67.7109375" style="1" customWidth="1"/>
    <col min="7434" max="7434" width="17.85546875" style="1" customWidth="1"/>
    <col min="7435" max="7435" width="8.85546875" style="1" customWidth="1"/>
    <col min="7436" max="7436" width="9.42578125" style="1" customWidth="1"/>
    <col min="7437" max="7437" width="9.85546875" style="1" customWidth="1"/>
    <col min="7438" max="7438" width="40.28515625" style="1" customWidth="1"/>
    <col min="7439" max="7439" width="13" style="1" customWidth="1"/>
    <col min="7440" max="7687" width="9.140625" style="1"/>
    <col min="7688" max="7688" width="6.140625" style="1" customWidth="1"/>
    <col min="7689" max="7689" width="67.7109375" style="1" customWidth="1"/>
    <col min="7690" max="7690" width="17.85546875" style="1" customWidth="1"/>
    <col min="7691" max="7691" width="8.85546875" style="1" customWidth="1"/>
    <col min="7692" max="7692" width="9.42578125" style="1" customWidth="1"/>
    <col min="7693" max="7693" width="9.85546875" style="1" customWidth="1"/>
    <col min="7694" max="7694" width="40.28515625" style="1" customWidth="1"/>
    <col min="7695" max="7695" width="13" style="1" customWidth="1"/>
    <col min="7696" max="7943" width="9.140625" style="1"/>
    <col min="7944" max="7944" width="6.140625" style="1" customWidth="1"/>
    <col min="7945" max="7945" width="67.7109375" style="1" customWidth="1"/>
    <col min="7946" max="7946" width="17.85546875" style="1" customWidth="1"/>
    <col min="7947" max="7947" width="8.85546875" style="1" customWidth="1"/>
    <col min="7948" max="7948" width="9.42578125" style="1" customWidth="1"/>
    <col min="7949" max="7949" width="9.85546875" style="1" customWidth="1"/>
    <col min="7950" max="7950" width="40.28515625" style="1" customWidth="1"/>
    <col min="7951" max="7951" width="13" style="1" customWidth="1"/>
    <col min="7952" max="8199" width="9.140625" style="1"/>
    <col min="8200" max="8200" width="6.140625" style="1" customWidth="1"/>
    <col min="8201" max="8201" width="67.7109375" style="1" customWidth="1"/>
    <col min="8202" max="8202" width="17.85546875" style="1" customWidth="1"/>
    <col min="8203" max="8203" width="8.85546875" style="1" customWidth="1"/>
    <col min="8204" max="8204" width="9.42578125" style="1" customWidth="1"/>
    <col min="8205" max="8205" width="9.85546875" style="1" customWidth="1"/>
    <col min="8206" max="8206" width="40.28515625" style="1" customWidth="1"/>
    <col min="8207" max="8207" width="13" style="1" customWidth="1"/>
    <col min="8208" max="8455" width="9.140625" style="1"/>
    <col min="8456" max="8456" width="6.140625" style="1" customWidth="1"/>
    <col min="8457" max="8457" width="67.7109375" style="1" customWidth="1"/>
    <col min="8458" max="8458" width="17.85546875" style="1" customWidth="1"/>
    <col min="8459" max="8459" width="8.85546875" style="1" customWidth="1"/>
    <col min="8460" max="8460" width="9.42578125" style="1" customWidth="1"/>
    <col min="8461" max="8461" width="9.85546875" style="1" customWidth="1"/>
    <col min="8462" max="8462" width="40.28515625" style="1" customWidth="1"/>
    <col min="8463" max="8463" width="13" style="1" customWidth="1"/>
    <col min="8464" max="8711" width="9.140625" style="1"/>
    <col min="8712" max="8712" width="6.140625" style="1" customWidth="1"/>
    <col min="8713" max="8713" width="67.7109375" style="1" customWidth="1"/>
    <col min="8714" max="8714" width="17.85546875" style="1" customWidth="1"/>
    <col min="8715" max="8715" width="8.85546875" style="1" customWidth="1"/>
    <col min="8716" max="8716" width="9.42578125" style="1" customWidth="1"/>
    <col min="8717" max="8717" width="9.85546875" style="1" customWidth="1"/>
    <col min="8718" max="8718" width="40.28515625" style="1" customWidth="1"/>
    <col min="8719" max="8719" width="13" style="1" customWidth="1"/>
    <col min="8720" max="8967" width="9.140625" style="1"/>
    <col min="8968" max="8968" width="6.140625" style="1" customWidth="1"/>
    <col min="8969" max="8969" width="67.7109375" style="1" customWidth="1"/>
    <col min="8970" max="8970" width="17.85546875" style="1" customWidth="1"/>
    <col min="8971" max="8971" width="8.85546875" style="1" customWidth="1"/>
    <col min="8972" max="8972" width="9.42578125" style="1" customWidth="1"/>
    <col min="8973" max="8973" width="9.85546875" style="1" customWidth="1"/>
    <col min="8974" max="8974" width="40.28515625" style="1" customWidth="1"/>
    <col min="8975" max="8975" width="13" style="1" customWidth="1"/>
    <col min="8976" max="9223" width="9.140625" style="1"/>
    <col min="9224" max="9224" width="6.140625" style="1" customWidth="1"/>
    <col min="9225" max="9225" width="67.7109375" style="1" customWidth="1"/>
    <col min="9226" max="9226" width="17.85546875" style="1" customWidth="1"/>
    <col min="9227" max="9227" width="8.85546875" style="1" customWidth="1"/>
    <col min="9228" max="9228" width="9.42578125" style="1" customWidth="1"/>
    <col min="9229" max="9229" width="9.85546875" style="1" customWidth="1"/>
    <col min="9230" max="9230" width="40.28515625" style="1" customWidth="1"/>
    <col min="9231" max="9231" width="13" style="1" customWidth="1"/>
    <col min="9232" max="9479" width="9.140625" style="1"/>
    <col min="9480" max="9480" width="6.140625" style="1" customWidth="1"/>
    <col min="9481" max="9481" width="67.7109375" style="1" customWidth="1"/>
    <col min="9482" max="9482" width="17.85546875" style="1" customWidth="1"/>
    <col min="9483" max="9483" width="8.85546875" style="1" customWidth="1"/>
    <col min="9484" max="9484" width="9.42578125" style="1" customWidth="1"/>
    <col min="9485" max="9485" width="9.85546875" style="1" customWidth="1"/>
    <col min="9486" max="9486" width="40.28515625" style="1" customWidth="1"/>
    <col min="9487" max="9487" width="13" style="1" customWidth="1"/>
    <col min="9488" max="9735" width="9.140625" style="1"/>
    <col min="9736" max="9736" width="6.140625" style="1" customWidth="1"/>
    <col min="9737" max="9737" width="67.7109375" style="1" customWidth="1"/>
    <col min="9738" max="9738" width="17.85546875" style="1" customWidth="1"/>
    <col min="9739" max="9739" width="8.85546875" style="1" customWidth="1"/>
    <col min="9740" max="9740" width="9.42578125" style="1" customWidth="1"/>
    <col min="9741" max="9741" width="9.85546875" style="1" customWidth="1"/>
    <col min="9742" max="9742" width="40.28515625" style="1" customWidth="1"/>
    <col min="9743" max="9743" width="13" style="1" customWidth="1"/>
    <col min="9744" max="9991" width="9.140625" style="1"/>
    <col min="9992" max="9992" width="6.140625" style="1" customWidth="1"/>
    <col min="9993" max="9993" width="67.7109375" style="1" customWidth="1"/>
    <col min="9994" max="9994" width="17.85546875" style="1" customWidth="1"/>
    <col min="9995" max="9995" width="8.85546875" style="1" customWidth="1"/>
    <col min="9996" max="9996" width="9.42578125" style="1" customWidth="1"/>
    <col min="9997" max="9997" width="9.85546875" style="1" customWidth="1"/>
    <col min="9998" max="9998" width="40.28515625" style="1" customWidth="1"/>
    <col min="9999" max="9999" width="13" style="1" customWidth="1"/>
    <col min="10000" max="10247" width="9.140625" style="1"/>
    <col min="10248" max="10248" width="6.140625" style="1" customWidth="1"/>
    <col min="10249" max="10249" width="67.7109375" style="1" customWidth="1"/>
    <col min="10250" max="10250" width="17.85546875" style="1" customWidth="1"/>
    <col min="10251" max="10251" width="8.85546875" style="1" customWidth="1"/>
    <col min="10252" max="10252" width="9.42578125" style="1" customWidth="1"/>
    <col min="10253" max="10253" width="9.85546875" style="1" customWidth="1"/>
    <col min="10254" max="10254" width="40.28515625" style="1" customWidth="1"/>
    <col min="10255" max="10255" width="13" style="1" customWidth="1"/>
    <col min="10256" max="10503" width="9.140625" style="1"/>
    <col min="10504" max="10504" width="6.140625" style="1" customWidth="1"/>
    <col min="10505" max="10505" width="67.7109375" style="1" customWidth="1"/>
    <col min="10506" max="10506" width="17.85546875" style="1" customWidth="1"/>
    <col min="10507" max="10507" width="8.85546875" style="1" customWidth="1"/>
    <col min="10508" max="10508" width="9.42578125" style="1" customWidth="1"/>
    <col min="10509" max="10509" width="9.85546875" style="1" customWidth="1"/>
    <col min="10510" max="10510" width="40.28515625" style="1" customWidth="1"/>
    <col min="10511" max="10511" width="13" style="1" customWidth="1"/>
    <col min="10512" max="10759" width="9.140625" style="1"/>
    <col min="10760" max="10760" width="6.140625" style="1" customWidth="1"/>
    <col min="10761" max="10761" width="67.7109375" style="1" customWidth="1"/>
    <col min="10762" max="10762" width="17.85546875" style="1" customWidth="1"/>
    <col min="10763" max="10763" width="8.85546875" style="1" customWidth="1"/>
    <col min="10764" max="10764" width="9.42578125" style="1" customWidth="1"/>
    <col min="10765" max="10765" width="9.85546875" style="1" customWidth="1"/>
    <col min="10766" max="10766" width="40.28515625" style="1" customWidth="1"/>
    <col min="10767" max="10767" width="13" style="1" customWidth="1"/>
    <col min="10768" max="11015" width="9.140625" style="1"/>
    <col min="11016" max="11016" width="6.140625" style="1" customWidth="1"/>
    <col min="11017" max="11017" width="67.7109375" style="1" customWidth="1"/>
    <col min="11018" max="11018" width="17.85546875" style="1" customWidth="1"/>
    <col min="11019" max="11019" width="8.85546875" style="1" customWidth="1"/>
    <col min="11020" max="11020" width="9.42578125" style="1" customWidth="1"/>
    <col min="11021" max="11021" width="9.85546875" style="1" customWidth="1"/>
    <col min="11022" max="11022" width="40.28515625" style="1" customWidth="1"/>
    <col min="11023" max="11023" width="13" style="1" customWidth="1"/>
    <col min="11024" max="11271" width="9.140625" style="1"/>
    <col min="11272" max="11272" width="6.140625" style="1" customWidth="1"/>
    <col min="11273" max="11273" width="67.7109375" style="1" customWidth="1"/>
    <col min="11274" max="11274" width="17.85546875" style="1" customWidth="1"/>
    <col min="11275" max="11275" width="8.85546875" style="1" customWidth="1"/>
    <col min="11276" max="11276" width="9.42578125" style="1" customWidth="1"/>
    <col min="11277" max="11277" width="9.85546875" style="1" customWidth="1"/>
    <col min="11278" max="11278" width="40.28515625" style="1" customWidth="1"/>
    <col min="11279" max="11279" width="13" style="1" customWidth="1"/>
    <col min="11280" max="11527" width="9.140625" style="1"/>
    <col min="11528" max="11528" width="6.140625" style="1" customWidth="1"/>
    <col min="11529" max="11529" width="67.7109375" style="1" customWidth="1"/>
    <col min="11530" max="11530" width="17.85546875" style="1" customWidth="1"/>
    <col min="11531" max="11531" width="8.85546875" style="1" customWidth="1"/>
    <col min="11532" max="11532" width="9.42578125" style="1" customWidth="1"/>
    <col min="11533" max="11533" width="9.85546875" style="1" customWidth="1"/>
    <col min="11534" max="11534" width="40.28515625" style="1" customWidth="1"/>
    <col min="11535" max="11535" width="13" style="1" customWidth="1"/>
    <col min="11536" max="11783" width="9.140625" style="1"/>
    <col min="11784" max="11784" width="6.140625" style="1" customWidth="1"/>
    <col min="11785" max="11785" width="67.7109375" style="1" customWidth="1"/>
    <col min="11786" max="11786" width="17.85546875" style="1" customWidth="1"/>
    <col min="11787" max="11787" width="8.85546875" style="1" customWidth="1"/>
    <col min="11788" max="11788" width="9.42578125" style="1" customWidth="1"/>
    <col min="11789" max="11789" width="9.85546875" style="1" customWidth="1"/>
    <col min="11790" max="11790" width="40.28515625" style="1" customWidth="1"/>
    <col min="11791" max="11791" width="13" style="1" customWidth="1"/>
    <col min="11792" max="12039" width="9.140625" style="1"/>
    <col min="12040" max="12040" width="6.140625" style="1" customWidth="1"/>
    <col min="12041" max="12041" width="67.7109375" style="1" customWidth="1"/>
    <col min="12042" max="12042" width="17.85546875" style="1" customWidth="1"/>
    <col min="12043" max="12043" width="8.85546875" style="1" customWidth="1"/>
    <col min="12044" max="12044" width="9.42578125" style="1" customWidth="1"/>
    <col min="12045" max="12045" width="9.85546875" style="1" customWidth="1"/>
    <col min="12046" max="12046" width="40.28515625" style="1" customWidth="1"/>
    <col min="12047" max="12047" width="13" style="1" customWidth="1"/>
    <col min="12048" max="12295" width="9.140625" style="1"/>
    <col min="12296" max="12296" width="6.140625" style="1" customWidth="1"/>
    <col min="12297" max="12297" width="67.7109375" style="1" customWidth="1"/>
    <col min="12298" max="12298" width="17.85546875" style="1" customWidth="1"/>
    <col min="12299" max="12299" width="8.85546875" style="1" customWidth="1"/>
    <col min="12300" max="12300" width="9.42578125" style="1" customWidth="1"/>
    <col min="12301" max="12301" width="9.85546875" style="1" customWidth="1"/>
    <col min="12302" max="12302" width="40.28515625" style="1" customWidth="1"/>
    <col min="12303" max="12303" width="13" style="1" customWidth="1"/>
    <col min="12304" max="12551" width="9.140625" style="1"/>
    <col min="12552" max="12552" width="6.140625" style="1" customWidth="1"/>
    <col min="12553" max="12553" width="67.7109375" style="1" customWidth="1"/>
    <col min="12554" max="12554" width="17.85546875" style="1" customWidth="1"/>
    <col min="12555" max="12555" width="8.85546875" style="1" customWidth="1"/>
    <col min="12556" max="12556" width="9.42578125" style="1" customWidth="1"/>
    <col min="12557" max="12557" width="9.85546875" style="1" customWidth="1"/>
    <col min="12558" max="12558" width="40.28515625" style="1" customWidth="1"/>
    <col min="12559" max="12559" width="13" style="1" customWidth="1"/>
    <col min="12560" max="12807" width="9.140625" style="1"/>
    <col min="12808" max="12808" width="6.140625" style="1" customWidth="1"/>
    <col min="12809" max="12809" width="67.7109375" style="1" customWidth="1"/>
    <col min="12810" max="12810" width="17.85546875" style="1" customWidth="1"/>
    <col min="12811" max="12811" width="8.85546875" style="1" customWidth="1"/>
    <col min="12812" max="12812" width="9.42578125" style="1" customWidth="1"/>
    <col min="12813" max="12813" width="9.85546875" style="1" customWidth="1"/>
    <col min="12814" max="12814" width="40.28515625" style="1" customWidth="1"/>
    <col min="12815" max="12815" width="13" style="1" customWidth="1"/>
    <col min="12816" max="13063" width="9.140625" style="1"/>
    <col min="13064" max="13064" width="6.140625" style="1" customWidth="1"/>
    <col min="13065" max="13065" width="67.7109375" style="1" customWidth="1"/>
    <col min="13066" max="13066" width="17.85546875" style="1" customWidth="1"/>
    <col min="13067" max="13067" width="8.85546875" style="1" customWidth="1"/>
    <col min="13068" max="13068" width="9.42578125" style="1" customWidth="1"/>
    <col min="13069" max="13069" width="9.85546875" style="1" customWidth="1"/>
    <col min="13070" max="13070" width="40.28515625" style="1" customWidth="1"/>
    <col min="13071" max="13071" width="13" style="1" customWidth="1"/>
    <col min="13072" max="13319" width="9.140625" style="1"/>
    <col min="13320" max="13320" width="6.140625" style="1" customWidth="1"/>
    <col min="13321" max="13321" width="67.7109375" style="1" customWidth="1"/>
    <col min="13322" max="13322" width="17.85546875" style="1" customWidth="1"/>
    <col min="13323" max="13323" width="8.85546875" style="1" customWidth="1"/>
    <col min="13324" max="13324" width="9.42578125" style="1" customWidth="1"/>
    <col min="13325" max="13325" width="9.85546875" style="1" customWidth="1"/>
    <col min="13326" max="13326" width="40.28515625" style="1" customWidth="1"/>
    <col min="13327" max="13327" width="13" style="1" customWidth="1"/>
    <col min="13328" max="13575" width="9.140625" style="1"/>
    <col min="13576" max="13576" width="6.140625" style="1" customWidth="1"/>
    <col min="13577" max="13577" width="67.7109375" style="1" customWidth="1"/>
    <col min="13578" max="13578" width="17.85546875" style="1" customWidth="1"/>
    <col min="13579" max="13579" width="8.85546875" style="1" customWidth="1"/>
    <col min="13580" max="13580" width="9.42578125" style="1" customWidth="1"/>
    <col min="13581" max="13581" width="9.85546875" style="1" customWidth="1"/>
    <col min="13582" max="13582" width="40.28515625" style="1" customWidth="1"/>
    <col min="13583" max="13583" width="13" style="1" customWidth="1"/>
    <col min="13584" max="13831" width="9.140625" style="1"/>
    <col min="13832" max="13832" width="6.140625" style="1" customWidth="1"/>
    <col min="13833" max="13833" width="67.7109375" style="1" customWidth="1"/>
    <col min="13834" max="13834" width="17.85546875" style="1" customWidth="1"/>
    <col min="13835" max="13835" width="8.85546875" style="1" customWidth="1"/>
    <col min="13836" max="13836" width="9.42578125" style="1" customWidth="1"/>
    <col min="13837" max="13837" width="9.85546875" style="1" customWidth="1"/>
    <col min="13838" max="13838" width="40.28515625" style="1" customWidth="1"/>
    <col min="13839" max="13839" width="13" style="1" customWidth="1"/>
    <col min="13840" max="14087" width="9.140625" style="1"/>
    <col min="14088" max="14088" width="6.140625" style="1" customWidth="1"/>
    <col min="14089" max="14089" width="67.7109375" style="1" customWidth="1"/>
    <col min="14090" max="14090" width="17.85546875" style="1" customWidth="1"/>
    <col min="14091" max="14091" width="8.85546875" style="1" customWidth="1"/>
    <col min="14092" max="14092" width="9.42578125" style="1" customWidth="1"/>
    <col min="14093" max="14093" width="9.85546875" style="1" customWidth="1"/>
    <col min="14094" max="14094" width="40.28515625" style="1" customWidth="1"/>
    <col min="14095" max="14095" width="13" style="1" customWidth="1"/>
    <col min="14096" max="14343" width="9.140625" style="1"/>
    <col min="14344" max="14344" width="6.140625" style="1" customWidth="1"/>
    <col min="14345" max="14345" width="67.7109375" style="1" customWidth="1"/>
    <col min="14346" max="14346" width="17.85546875" style="1" customWidth="1"/>
    <col min="14347" max="14347" width="8.85546875" style="1" customWidth="1"/>
    <col min="14348" max="14348" width="9.42578125" style="1" customWidth="1"/>
    <col min="14349" max="14349" width="9.85546875" style="1" customWidth="1"/>
    <col min="14350" max="14350" width="40.28515625" style="1" customWidth="1"/>
    <col min="14351" max="14351" width="13" style="1" customWidth="1"/>
    <col min="14352" max="14599" width="9.140625" style="1"/>
    <col min="14600" max="14600" width="6.140625" style="1" customWidth="1"/>
    <col min="14601" max="14601" width="67.7109375" style="1" customWidth="1"/>
    <col min="14602" max="14602" width="17.85546875" style="1" customWidth="1"/>
    <col min="14603" max="14603" width="8.85546875" style="1" customWidth="1"/>
    <col min="14604" max="14604" width="9.42578125" style="1" customWidth="1"/>
    <col min="14605" max="14605" width="9.85546875" style="1" customWidth="1"/>
    <col min="14606" max="14606" width="40.28515625" style="1" customWidth="1"/>
    <col min="14607" max="14607" width="13" style="1" customWidth="1"/>
    <col min="14608" max="14855" width="9.140625" style="1"/>
    <col min="14856" max="14856" width="6.140625" style="1" customWidth="1"/>
    <col min="14857" max="14857" width="67.7109375" style="1" customWidth="1"/>
    <col min="14858" max="14858" width="17.85546875" style="1" customWidth="1"/>
    <col min="14859" max="14859" width="8.85546875" style="1" customWidth="1"/>
    <col min="14860" max="14860" width="9.42578125" style="1" customWidth="1"/>
    <col min="14861" max="14861" width="9.85546875" style="1" customWidth="1"/>
    <col min="14862" max="14862" width="40.28515625" style="1" customWidth="1"/>
    <col min="14863" max="14863" width="13" style="1" customWidth="1"/>
    <col min="14864" max="15111" width="9.140625" style="1"/>
    <col min="15112" max="15112" width="6.140625" style="1" customWidth="1"/>
    <col min="15113" max="15113" width="67.7109375" style="1" customWidth="1"/>
    <col min="15114" max="15114" width="17.85546875" style="1" customWidth="1"/>
    <col min="15115" max="15115" width="8.85546875" style="1" customWidth="1"/>
    <col min="15116" max="15116" width="9.42578125" style="1" customWidth="1"/>
    <col min="15117" max="15117" width="9.85546875" style="1" customWidth="1"/>
    <col min="15118" max="15118" width="40.28515625" style="1" customWidth="1"/>
    <col min="15119" max="15119" width="13" style="1" customWidth="1"/>
    <col min="15120" max="15367" width="9.140625" style="1"/>
    <col min="15368" max="15368" width="6.140625" style="1" customWidth="1"/>
    <col min="15369" max="15369" width="67.7109375" style="1" customWidth="1"/>
    <col min="15370" max="15370" width="17.85546875" style="1" customWidth="1"/>
    <col min="15371" max="15371" width="8.85546875" style="1" customWidth="1"/>
    <col min="15372" max="15372" width="9.42578125" style="1" customWidth="1"/>
    <col min="15373" max="15373" width="9.85546875" style="1" customWidth="1"/>
    <col min="15374" max="15374" width="40.28515625" style="1" customWidth="1"/>
    <col min="15375" max="15375" width="13" style="1" customWidth="1"/>
    <col min="15376" max="15623" width="9.140625" style="1"/>
    <col min="15624" max="15624" width="6.140625" style="1" customWidth="1"/>
    <col min="15625" max="15625" width="67.7109375" style="1" customWidth="1"/>
    <col min="15626" max="15626" width="17.85546875" style="1" customWidth="1"/>
    <col min="15627" max="15627" width="8.85546875" style="1" customWidth="1"/>
    <col min="15628" max="15628" width="9.42578125" style="1" customWidth="1"/>
    <col min="15629" max="15629" width="9.85546875" style="1" customWidth="1"/>
    <col min="15630" max="15630" width="40.28515625" style="1" customWidth="1"/>
    <col min="15631" max="15631" width="13" style="1" customWidth="1"/>
    <col min="15632" max="15879" width="9.140625" style="1"/>
    <col min="15880" max="15880" width="6.140625" style="1" customWidth="1"/>
    <col min="15881" max="15881" width="67.7109375" style="1" customWidth="1"/>
    <col min="15882" max="15882" width="17.85546875" style="1" customWidth="1"/>
    <col min="15883" max="15883" width="8.85546875" style="1" customWidth="1"/>
    <col min="15884" max="15884" width="9.42578125" style="1" customWidth="1"/>
    <col min="15885" max="15885" width="9.85546875" style="1" customWidth="1"/>
    <col min="15886" max="15886" width="40.28515625" style="1" customWidth="1"/>
    <col min="15887" max="15887" width="13" style="1" customWidth="1"/>
    <col min="15888" max="16135" width="9.140625" style="1"/>
    <col min="16136" max="16136" width="6.140625" style="1" customWidth="1"/>
    <col min="16137" max="16137" width="67.7109375" style="1" customWidth="1"/>
    <col min="16138" max="16138" width="17.85546875" style="1" customWidth="1"/>
    <col min="16139" max="16139" width="8.85546875" style="1" customWidth="1"/>
    <col min="16140" max="16140" width="9.42578125" style="1" customWidth="1"/>
    <col min="16141" max="16141" width="9.85546875" style="1" customWidth="1"/>
    <col min="16142" max="16142" width="40.28515625" style="1" customWidth="1"/>
    <col min="16143" max="16143" width="13" style="1" customWidth="1"/>
    <col min="16144" max="16384" width="9.140625" style="1"/>
  </cols>
  <sheetData>
    <row r="1" spans="1:17" ht="33" customHeight="1" x14ac:dyDescent="0.25">
      <c r="A1" s="226" t="s">
        <v>75</v>
      </c>
      <c r="B1" s="226"/>
      <c r="C1" s="226"/>
      <c r="D1" s="226"/>
      <c r="E1" s="226"/>
      <c r="F1" s="226"/>
      <c r="G1" s="226"/>
      <c r="H1" s="226"/>
      <c r="I1" s="226"/>
      <c r="J1" s="226"/>
      <c r="K1" s="226"/>
      <c r="L1" s="226"/>
      <c r="M1" s="226"/>
      <c r="N1" s="226"/>
      <c r="O1" s="226"/>
      <c r="P1" s="226"/>
    </row>
    <row r="2" spans="1:17" ht="21" customHeight="1" x14ac:dyDescent="0.25">
      <c r="A2" s="227" t="s">
        <v>53</v>
      </c>
      <c r="B2" s="227"/>
      <c r="C2" s="227"/>
      <c r="D2" s="227"/>
      <c r="E2" s="227"/>
      <c r="F2" s="227"/>
      <c r="G2" s="227"/>
      <c r="H2" s="227"/>
      <c r="I2" s="227"/>
      <c r="J2" s="227"/>
      <c r="K2" s="227"/>
      <c r="L2" s="227"/>
      <c r="M2" s="227"/>
      <c r="N2" s="227"/>
      <c r="O2" s="227"/>
      <c r="P2" s="227"/>
    </row>
    <row r="3" spans="1:17" ht="15.75" customHeight="1" x14ac:dyDescent="0.25">
      <c r="A3" s="3"/>
      <c r="L3" s="2"/>
      <c r="M3" s="2"/>
      <c r="N3" s="2"/>
      <c r="O3" s="49"/>
      <c r="P3" s="5" t="s">
        <v>0</v>
      </c>
      <c r="Q3" s="49"/>
    </row>
    <row r="4" spans="1:17" ht="36.75" customHeight="1" x14ac:dyDescent="0.25">
      <c r="A4" s="238" t="s">
        <v>1</v>
      </c>
      <c r="B4" s="238" t="s">
        <v>17</v>
      </c>
      <c r="C4" s="238" t="s">
        <v>73</v>
      </c>
      <c r="D4" s="238"/>
      <c r="E4" s="238"/>
      <c r="F4" s="239" t="s">
        <v>2</v>
      </c>
      <c r="G4" s="239"/>
      <c r="H4" s="239"/>
      <c r="I4" s="239"/>
      <c r="J4" s="239"/>
      <c r="K4" s="239"/>
      <c r="L4" s="240" t="s">
        <v>3</v>
      </c>
      <c r="M4" s="240"/>
      <c r="N4" s="240"/>
      <c r="O4" s="238" t="s">
        <v>4</v>
      </c>
      <c r="P4" s="238" t="s">
        <v>5</v>
      </c>
    </row>
    <row r="5" spans="1:17" ht="44.25" customHeight="1" x14ac:dyDescent="0.25">
      <c r="A5" s="238"/>
      <c r="B5" s="238"/>
      <c r="C5" s="238"/>
      <c r="D5" s="238"/>
      <c r="E5" s="238"/>
      <c r="F5" s="239" t="s">
        <v>7</v>
      </c>
      <c r="G5" s="239"/>
      <c r="H5" s="239"/>
      <c r="I5" s="241" t="s">
        <v>6</v>
      </c>
      <c r="J5" s="241"/>
      <c r="K5" s="241"/>
      <c r="L5" s="240"/>
      <c r="M5" s="240"/>
      <c r="N5" s="240"/>
      <c r="O5" s="238"/>
      <c r="P5" s="238"/>
    </row>
    <row r="6" spans="1:17" ht="27.75" customHeight="1" x14ac:dyDescent="0.25">
      <c r="A6" s="29" t="s">
        <v>79</v>
      </c>
      <c r="B6" s="29" t="s">
        <v>80</v>
      </c>
      <c r="C6" s="29">
        <v>1</v>
      </c>
      <c r="D6" s="29">
        <v>2</v>
      </c>
      <c r="E6" s="29">
        <v>3</v>
      </c>
      <c r="F6" s="29">
        <v>2</v>
      </c>
      <c r="G6" s="29">
        <v>5</v>
      </c>
      <c r="H6" s="29">
        <v>6</v>
      </c>
      <c r="I6" s="89">
        <v>3</v>
      </c>
      <c r="J6" s="85">
        <v>8</v>
      </c>
      <c r="K6" s="85">
        <v>9</v>
      </c>
      <c r="L6" s="29" t="s">
        <v>95</v>
      </c>
      <c r="M6" s="6" t="s">
        <v>85</v>
      </c>
      <c r="N6" s="6" t="s">
        <v>86</v>
      </c>
      <c r="O6" s="29"/>
      <c r="P6" s="29"/>
    </row>
    <row r="7" spans="1:17" ht="41.25" customHeight="1" x14ac:dyDescent="0.25">
      <c r="A7" s="7"/>
      <c r="B7" s="7" t="s">
        <v>87</v>
      </c>
      <c r="C7" s="116">
        <f>C8+C17</f>
        <v>6449</v>
      </c>
      <c r="D7" s="116">
        <f t="shared" ref="D7:N7" si="0">D8+D17</f>
        <v>6141</v>
      </c>
      <c r="E7" s="116">
        <f t="shared" si="0"/>
        <v>308</v>
      </c>
      <c r="F7" s="116">
        <f t="shared" si="0"/>
        <v>2514</v>
      </c>
      <c r="G7" s="116">
        <f t="shared" si="0"/>
        <v>2286</v>
      </c>
      <c r="H7" s="116">
        <f t="shared" si="0"/>
        <v>228</v>
      </c>
      <c r="I7" s="156">
        <f t="shared" si="0"/>
        <v>-2514</v>
      </c>
      <c r="J7" s="116">
        <f t="shared" si="0"/>
        <v>-2286</v>
      </c>
      <c r="K7" s="116">
        <f t="shared" si="0"/>
        <v>-228</v>
      </c>
      <c r="L7" s="116">
        <f t="shared" si="0"/>
        <v>6449</v>
      </c>
      <c r="M7" s="116">
        <f t="shared" si="0"/>
        <v>6141</v>
      </c>
      <c r="N7" s="116">
        <f t="shared" si="0"/>
        <v>308</v>
      </c>
      <c r="O7" s="29"/>
      <c r="P7" s="29"/>
    </row>
    <row r="8" spans="1:17" ht="38.25" customHeight="1" x14ac:dyDescent="0.25">
      <c r="A8" s="7"/>
      <c r="B8" s="8" t="s">
        <v>99</v>
      </c>
      <c r="C8" s="9">
        <f>C9+C14</f>
        <v>790</v>
      </c>
      <c r="D8" s="9">
        <f t="shared" ref="D8:K8" si="1">D9+D14</f>
        <v>752</v>
      </c>
      <c r="E8" s="9">
        <f t="shared" si="1"/>
        <v>38</v>
      </c>
      <c r="F8" s="9">
        <f t="shared" si="1"/>
        <v>383</v>
      </c>
      <c r="G8" s="9">
        <f t="shared" si="1"/>
        <v>365</v>
      </c>
      <c r="H8" s="9">
        <f t="shared" si="1"/>
        <v>18</v>
      </c>
      <c r="I8" s="156">
        <f t="shared" si="1"/>
        <v>-383</v>
      </c>
      <c r="J8" s="93">
        <f t="shared" si="1"/>
        <v>-365</v>
      </c>
      <c r="K8" s="93">
        <f t="shared" si="1"/>
        <v>-18</v>
      </c>
      <c r="L8" s="9">
        <f>L9+L14</f>
        <v>790</v>
      </c>
      <c r="M8" s="9">
        <f t="shared" ref="M8:N8" si="2">M9+M14</f>
        <v>752</v>
      </c>
      <c r="N8" s="9">
        <f t="shared" si="2"/>
        <v>38</v>
      </c>
      <c r="O8" s="10"/>
      <c r="P8" s="117" t="s">
        <v>89</v>
      </c>
    </row>
    <row r="9" spans="1:17" s="14" customFormat="1" ht="47.25" customHeight="1" x14ac:dyDescent="0.25">
      <c r="A9" s="11" t="s">
        <v>18</v>
      </c>
      <c r="B9" s="12" t="s">
        <v>55</v>
      </c>
      <c r="C9" s="63">
        <f t="shared" ref="C9:J9" si="3">C10+C12</f>
        <v>500</v>
      </c>
      <c r="D9" s="63">
        <f t="shared" si="3"/>
        <v>476</v>
      </c>
      <c r="E9" s="63">
        <f t="shared" si="3"/>
        <v>24</v>
      </c>
      <c r="F9" s="63">
        <f t="shared" si="3"/>
        <v>214</v>
      </c>
      <c r="G9" s="63">
        <f t="shared" si="3"/>
        <v>204</v>
      </c>
      <c r="H9" s="63">
        <f t="shared" si="3"/>
        <v>10</v>
      </c>
      <c r="I9" s="157">
        <f t="shared" si="3"/>
        <v>-383</v>
      </c>
      <c r="J9" s="94">
        <f t="shared" si="3"/>
        <v>-365</v>
      </c>
      <c r="K9" s="94">
        <f t="shared" ref="K9" si="4">K10+K12</f>
        <v>-18</v>
      </c>
      <c r="L9" s="63">
        <f>L10+L12</f>
        <v>331</v>
      </c>
      <c r="M9" s="63">
        <f t="shared" ref="M9:N9" si="5">M10+M12</f>
        <v>315</v>
      </c>
      <c r="N9" s="63">
        <f t="shared" si="5"/>
        <v>16</v>
      </c>
      <c r="O9" s="13"/>
      <c r="P9" s="13"/>
    </row>
    <row r="10" spans="1:17" ht="39.75" customHeight="1" x14ac:dyDescent="0.25">
      <c r="A10" s="15">
        <v>1</v>
      </c>
      <c r="B10" s="16" t="s">
        <v>9</v>
      </c>
      <c r="C10" s="64">
        <f>C11</f>
        <v>500</v>
      </c>
      <c r="D10" s="64">
        <f t="shared" ref="D10:E10" si="6">D11</f>
        <v>476</v>
      </c>
      <c r="E10" s="64">
        <f t="shared" si="6"/>
        <v>24</v>
      </c>
      <c r="F10" s="64">
        <f t="shared" ref="F10:L10" si="7">F11</f>
        <v>0</v>
      </c>
      <c r="G10" s="64">
        <f t="shared" si="7"/>
        <v>0</v>
      </c>
      <c r="H10" s="64">
        <f t="shared" si="7"/>
        <v>0</v>
      </c>
      <c r="I10" s="158">
        <f t="shared" si="7"/>
        <v>-383</v>
      </c>
      <c r="J10" s="95">
        <f t="shared" si="7"/>
        <v>-365</v>
      </c>
      <c r="K10" s="95">
        <f t="shared" si="7"/>
        <v>-18</v>
      </c>
      <c r="L10" s="64">
        <f t="shared" si="7"/>
        <v>117</v>
      </c>
      <c r="M10" s="64">
        <f t="shared" ref="M10:N10" si="8">M11</f>
        <v>111</v>
      </c>
      <c r="N10" s="64">
        <f t="shared" si="8"/>
        <v>6</v>
      </c>
      <c r="O10" s="17"/>
      <c r="P10" s="17"/>
    </row>
    <row r="11" spans="1:17" s="21" customFormat="1" ht="86.25" customHeight="1" x14ac:dyDescent="0.25">
      <c r="A11" s="18"/>
      <c r="B11" s="19" t="s">
        <v>10</v>
      </c>
      <c r="C11" s="65">
        <f>D11+E11</f>
        <v>500</v>
      </c>
      <c r="D11" s="65">
        <v>476</v>
      </c>
      <c r="E11" s="65">
        <v>24</v>
      </c>
      <c r="F11" s="65"/>
      <c r="G11" s="65"/>
      <c r="H11" s="65"/>
      <c r="I11" s="159">
        <f>J11+K11</f>
        <v>-383</v>
      </c>
      <c r="J11" s="96">
        <v>-365</v>
      </c>
      <c r="K11" s="96">
        <v>-18</v>
      </c>
      <c r="L11" s="65">
        <f>M11+N11</f>
        <v>117</v>
      </c>
      <c r="M11" s="65">
        <f>D11+G11+J11</f>
        <v>111</v>
      </c>
      <c r="N11" s="65">
        <f>E11+H11+K11</f>
        <v>6</v>
      </c>
      <c r="O11" s="20" t="s">
        <v>11</v>
      </c>
      <c r="P11" s="20"/>
    </row>
    <row r="12" spans="1:17" ht="41.25" customHeight="1" x14ac:dyDescent="0.25">
      <c r="A12" s="15">
        <v>2</v>
      </c>
      <c r="B12" s="17" t="s">
        <v>12</v>
      </c>
      <c r="C12" s="66">
        <f>C13</f>
        <v>0</v>
      </c>
      <c r="D12" s="66">
        <f t="shared" ref="D12:K12" si="9">D13</f>
        <v>0</v>
      </c>
      <c r="E12" s="66">
        <f t="shared" si="9"/>
        <v>0</v>
      </c>
      <c r="F12" s="66">
        <f t="shared" si="9"/>
        <v>214</v>
      </c>
      <c r="G12" s="66">
        <f t="shared" si="9"/>
        <v>204</v>
      </c>
      <c r="H12" s="66">
        <f t="shared" si="9"/>
        <v>10</v>
      </c>
      <c r="I12" s="107">
        <f t="shared" si="9"/>
        <v>0</v>
      </c>
      <c r="J12" s="97">
        <f t="shared" si="9"/>
        <v>0</v>
      </c>
      <c r="K12" s="97">
        <f t="shared" si="9"/>
        <v>0</v>
      </c>
      <c r="L12" s="66">
        <f>L13</f>
        <v>214</v>
      </c>
      <c r="M12" s="66">
        <f t="shared" ref="M12:N12" si="10">M13</f>
        <v>204</v>
      </c>
      <c r="N12" s="66">
        <f t="shared" si="10"/>
        <v>10</v>
      </c>
      <c r="O12" s="17"/>
      <c r="P12" s="17"/>
    </row>
    <row r="13" spans="1:17" ht="51" customHeight="1" x14ac:dyDescent="0.25">
      <c r="A13" s="15"/>
      <c r="B13" s="17" t="s">
        <v>10</v>
      </c>
      <c r="C13" s="66">
        <f>D13+E13</f>
        <v>0</v>
      </c>
      <c r="D13" s="66"/>
      <c r="E13" s="66"/>
      <c r="F13" s="66">
        <f>G13+H13</f>
        <v>214</v>
      </c>
      <c r="G13" s="66">
        <v>204</v>
      </c>
      <c r="H13" s="66">
        <v>10</v>
      </c>
      <c r="I13" s="107"/>
      <c r="J13" s="97"/>
      <c r="K13" s="97"/>
      <c r="L13" s="66">
        <f>M13+N13</f>
        <v>214</v>
      </c>
      <c r="M13" s="65">
        <f>D13+G13+J13</f>
        <v>204</v>
      </c>
      <c r="N13" s="65">
        <f>E13+H13+K13</f>
        <v>10</v>
      </c>
      <c r="O13" s="17" t="s">
        <v>94</v>
      </c>
      <c r="P13" s="38" t="s">
        <v>96</v>
      </c>
    </row>
    <row r="14" spans="1:17" s="14" customFormat="1" ht="51.75" customHeight="1" x14ac:dyDescent="0.25">
      <c r="A14" s="22" t="s">
        <v>8</v>
      </c>
      <c r="B14" s="23" t="s">
        <v>58</v>
      </c>
      <c r="C14" s="67">
        <f>C15</f>
        <v>290</v>
      </c>
      <c r="D14" s="67">
        <f t="shared" ref="D14:N15" si="11">D15</f>
        <v>276</v>
      </c>
      <c r="E14" s="67">
        <f t="shared" si="11"/>
        <v>14</v>
      </c>
      <c r="F14" s="67">
        <f t="shared" si="11"/>
        <v>169</v>
      </c>
      <c r="G14" s="67">
        <f t="shared" si="11"/>
        <v>161</v>
      </c>
      <c r="H14" s="67">
        <f t="shared" si="11"/>
        <v>8</v>
      </c>
      <c r="I14" s="160">
        <f t="shared" si="11"/>
        <v>0</v>
      </c>
      <c r="J14" s="98">
        <f t="shared" si="11"/>
        <v>0</v>
      </c>
      <c r="K14" s="98">
        <f t="shared" si="11"/>
        <v>0</v>
      </c>
      <c r="L14" s="67">
        <f t="shared" si="11"/>
        <v>459</v>
      </c>
      <c r="M14" s="67">
        <f t="shared" si="11"/>
        <v>437</v>
      </c>
      <c r="N14" s="67">
        <f t="shared" si="11"/>
        <v>22</v>
      </c>
      <c r="O14" s="23"/>
      <c r="P14" s="23"/>
    </row>
    <row r="15" spans="1:17" s="14" customFormat="1" ht="47.25" x14ac:dyDescent="0.25">
      <c r="A15" s="15">
        <v>1</v>
      </c>
      <c r="B15" s="16" t="s">
        <v>15</v>
      </c>
      <c r="C15" s="64">
        <f>C16</f>
        <v>290</v>
      </c>
      <c r="D15" s="64">
        <f t="shared" si="11"/>
        <v>276</v>
      </c>
      <c r="E15" s="64">
        <f t="shared" si="11"/>
        <v>14</v>
      </c>
      <c r="F15" s="64">
        <f t="shared" si="11"/>
        <v>169</v>
      </c>
      <c r="G15" s="64">
        <f t="shared" si="11"/>
        <v>161</v>
      </c>
      <c r="H15" s="64">
        <f t="shared" si="11"/>
        <v>8</v>
      </c>
      <c r="I15" s="158">
        <f t="shared" si="11"/>
        <v>0</v>
      </c>
      <c r="J15" s="95">
        <f t="shared" si="11"/>
        <v>0</v>
      </c>
      <c r="K15" s="95">
        <f t="shared" si="11"/>
        <v>0</v>
      </c>
      <c r="L15" s="64">
        <f t="shared" si="11"/>
        <v>459</v>
      </c>
      <c r="M15" s="64">
        <f t="shared" si="11"/>
        <v>437</v>
      </c>
      <c r="N15" s="64">
        <f t="shared" si="11"/>
        <v>22</v>
      </c>
      <c r="O15" s="24"/>
      <c r="P15" s="24"/>
    </row>
    <row r="16" spans="1:17" ht="53.25" customHeight="1" x14ac:dyDescent="0.25">
      <c r="A16" s="25"/>
      <c r="B16" s="26" t="s">
        <v>10</v>
      </c>
      <c r="C16" s="68">
        <v>290</v>
      </c>
      <c r="D16" s="68">
        <v>276</v>
      </c>
      <c r="E16" s="68">
        <v>14</v>
      </c>
      <c r="F16" s="68">
        <f>G16+H16</f>
        <v>169</v>
      </c>
      <c r="G16" s="68">
        <v>161</v>
      </c>
      <c r="H16" s="68">
        <v>8</v>
      </c>
      <c r="I16" s="161"/>
      <c r="J16" s="99"/>
      <c r="K16" s="99"/>
      <c r="L16" s="68">
        <f>M16+N16</f>
        <v>459</v>
      </c>
      <c r="M16" s="65">
        <f>D16+G16+J16</f>
        <v>437</v>
      </c>
      <c r="N16" s="65">
        <f>E16+H16+K16</f>
        <v>22</v>
      </c>
      <c r="O16" s="27" t="s">
        <v>16</v>
      </c>
      <c r="P16" s="174" t="s">
        <v>96</v>
      </c>
    </row>
    <row r="17" spans="1:16" s="14" customFormat="1" ht="36.75" customHeight="1" x14ac:dyDescent="0.25">
      <c r="A17" s="62"/>
      <c r="B17" s="30" t="s">
        <v>98</v>
      </c>
      <c r="C17" s="75">
        <f t="shared" ref="C17:N17" si="12">C18+C21+C27+C35+C41+C44+C49</f>
        <v>5659</v>
      </c>
      <c r="D17" s="75">
        <f t="shared" si="12"/>
        <v>5389</v>
      </c>
      <c r="E17" s="75">
        <f t="shared" si="12"/>
        <v>270</v>
      </c>
      <c r="F17" s="75">
        <f t="shared" si="12"/>
        <v>2131</v>
      </c>
      <c r="G17" s="75">
        <f t="shared" si="12"/>
        <v>1921</v>
      </c>
      <c r="H17" s="75">
        <f t="shared" si="12"/>
        <v>210</v>
      </c>
      <c r="I17" s="162">
        <f t="shared" si="12"/>
        <v>-2131</v>
      </c>
      <c r="J17" s="100">
        <f t="shared" si="12"/>
        <v>-1921</v>
      </c>
      <c r="K17" s="100">
        <f t="shared" si="12"/>
        <v>-210</v>
      </c>
      <c r="L17" s="75">
        <f t="shared" si="12"/>
        <v>5659</v>
      </c>
      <c r="M17" s="75">
        <f t="shared" si="12"/>
        <v>5389</v>
      </c>
      <c r="N17" s="75">
        <f t="shared" si="12"/>
        <v>270</v>
      </c>
      <c r="O17" s="62"/>
      <c r="P17" s="62"/>
    </row>
    <row r="18" spans="1:16" ht="33.75" customHeight="1" x14ac:dyDescent="0.25">
      <c r="A18" s="29" t="s">
        <v>18</v>
      </c>
      <c r="B18" s="30" t="s">
        <v>54</v>
      </c>
      <c r="C18" s="69">
        <f>+C19</f>
        <v>0</v>
      </c>
      <c r="D18" s="69">
        <f t="shared" ref="D18:G19" si="13">+D19</f>
        <v>0</v>
      </c>
      <c r="E18" s="69">
        <f t="shared" si="13"/>
        <v>0</v>
      </c>
      <c r="F18" s="69">
        <f t="shared" si="13"/>
        <v>408</v>
      </c>
      <c r="G18" s="69">
        <f t="shared" ref="G18:L18" si="14">+G19</f>
        <v>389</v>
      </c>
      <c r="H18" s="69">
        <f t="shared" si="14"/>
        <v>19</v>
      </c>
      <c r="I18" s="163">
        <f t="shared" si="14"/>
        <v>0</v>
      </c>
      <c r="J18" s="101">
        <f t="shared" si="14"/>
        <v>0</v>
      </c>
      <c r="K18" s="101">
        <f t="shared" si="14"/>
        <v>0</v>
      </c>
      <c r="L18" s="69">
        <f t="shared" si="14"/>
        <v>408</v>
      </c>
      <c r="M18" s="69">
        <f t="shared" ref="M18:N19" si="15">+M19</f>
        <v>389</v>
      </c>
      <c r="N18" s="69">
        <f t="shared" si="15"/>
        <v>19</v>
      </c>
      <c r="O18" s="31"/>
      <c r="P18" s="31"/>
    </row>
    <row r="19" spans="1:16" ht="23.25" customHeight="1" x14ac:dyDescent="0.25">
      <c r="A19" s="32">
        <v>1</v>
      </c>
      <c r="B19" s="33" t="s">
        <v>19</v>
      </c>
      <c r="C19" s="70">
        <f>+C20</f>
        <v>0</v>
      </c>
      <c r="D19" s="73">
        <f t="shared" si="13"/>
        <v>0</v>
      </c>
      <c r="E19" s="73">
        <f t="shared" si="13"/>
        <v>0</v>
      </c>
      <c r="F19" s="73">
        <f t="shared" si="13"/>
        <v>408</v>
      </c>
      <c r="G19" s="73">
        <f t="shared" si="13"/>
        <v>389</v>
      </c>
      <c r="H19" s="73">
        <f>+H20</f>
        <v>19</v>
      </c>
      <c r="I19" s="164">
        <f>+I20</f>
        <v>0</v>
      </c>
      <c r="J19" s="102"/>
      <c r="K19" s="102">
        <f>+K20</f>
        <v>0</v>
      </c>
      <c r="L19" s="73">
        <f>+L20</f>
        <v>408</v>
      </c>
      <c r="M19" s="73">
        <f t="shared" si="15"/>
        <v>389</v>
      </c>
      <c r="N19" s="73">
        <f t="shared" si="15"/>
        <v>19</v>
      </c>
      <c r="O19" s="33"/>
      <c r="P19" s="33"/>
    </row>
    <row r="20" spans="1:16" ht="100.5" customHeight="1" x14ac:dyDescent="0.25">
      <c r="A20" s="34"/>
      <c r="B20" s="35" t="s">
        <v>20</v>
      </c>
      <c r="C20" s="71">
        <v>0</v>
      </c>
      <c r="D20" s="71"/>
      <c r="E20" s="71"/>
      <c r="F20" s="71">
        <f>G20+H20</f>
        <v>408</v>
      </c>
      <c r="G20" s="71">
        <v>389</v>
      </c>
      <c r="H20" s="71">
        <v>19</v>
      </c>
      <c r="I20" s="165">
        <f>J20+K20</f>
        <v>0</v>
      </c>
      <c r="J20" s="103"/>
      <c r="K20" s="103">
        <v>0</v>
      </c>
      <c r="L20" s="71">
        <f>M20+N20</f>
        <v>408</v>
      </c>
      <c r="M20" s="65">
        <f>D20+G20+J20</f>
        <v>389</v>
      </c>
      <c r="N20" s="65">
        <f>E20+H20+K20</f>
        <v>19</v>
      </c>
      <c r="O20" s="35" t="s">
        <v>62</v>
      </c>
      <c r="P20" s="36" t="s">
        <v>63</v>
      </c>
    </row>
    <row r="21" spans="1:16" ht="47.25" customHeight="1" x14ac:dyDescent="0.25">
      <c r="A21" s="29" t="s">
        <v>8</v>
      </c>
      <c r="B21" s="30" t="s">
        <v>55</v>
      </c>
      <c r="C21" s="72">
        <f>+C22+C25</f>
        <v>4200</v>
      </c>
      <c r="D21" s="72">
        <f t="shared" ref="D21:N21" si="16">+D22+D25</f>
        <v>3999</v>
      </c>
      <c r="E21" s="72">
        <f t="shared" si="16"/>
        <v>201</v>
      </c>
      <c r="F21" s="72">
        <f t="shared" si="16"/>
        <v>442</v>
      </c>
      <c r="G21" s="72">
        <f>+G22+G25</f>
        <v>427</v>
      </c>
      <c r="H21" s="72">
        <f>+H22+H25</f>
        <v>15</v>
      </c>
      <c r="I21" s="166">
        <f>+I22+I25</f>
        <v>-1559</v>
      </c>
      <c r="J21" s="104">
        <f>+J22+J25</f>
        <v>-1369</v>
      </c>
      <c r="K21" s="104">
        <f t="shared" si="16"/>
        <v>-190</v>
      </c>
      <c r="L21" s="72">
        <f t="shared" si="16"/>
        <v>3083</v>
      </c>
      <c r="M21" s="72">
        <f t="shared" si="16"/>
        <v>3057</v>
      </c>
      <c r="N21" s="72">
        <f t="shared" si="16"/>
        <v>26</v>
      </c>
      <c r="O21" s="37"/>
      <c r="P21" s="37"/>
    </row>
    <row r="22" spans="1:16" ht="37.5" customHeight="1" x14ac:dyDescent="0.25">
      <c r="A22" s="32">
        <v>1</v>
      </c>
      <c r="B22" s="33" t="s">
        <v>12</v>
      </c>
      <c r="C22" s="73">
        <f>+C23+C24</f>
        <v>225</v>
      </c>
      <c r="D22" s="73">
        <f t="shared" ref="D22:N22" si="17">+D23+D24</f>
        <v>214</v>
      </c>
      <c r="E22" s="73">
        <f t="shared" si="17"/>
        <v>11</v>
      </c>
      <c r="F22" s="73">
        <f t="shared" si="17"/>
        <v>320</v>
      </c>
      <c r="G22" s="73">
        <f t="shared" si="17"/>
        <v>305</v>
      </c>
      <c r="H22" s="73">
        <f t="shared" si="17"/>
        <v>15</v>
      </c>
      <c r="I22" s="164">
        <f t="shared" si="17"/>
        <v>0</v>
      </c>
      <c r="J22" s="102">
        <f t="shared" si="17"/>
        <v>0</v>
      </c>
      <c r="K22" s="102">
        <f t="shared" si="17"/>
        <v>0</v>
      </c>
      <c r="L22" s="73">
        <f t="shared" si="17"/>
        <v>545</v>
      </c>
      <c r="M22" s="73">
        <f t="shared" si="17"/>
        <v>519</v>
      </c>
      <c r="N22" s="73">
        <f t="shared" si="17"/>
        <v>26</v>
      </c>
      <c r="O22" s="33"/>
      <c r="P22" s="33"/>
    </row>
    <row r="23" spans="1:16" ht="47.25" x14ac:dyDescent="0.25">
      <c r="A23" s="15"/>
      <c r="B23" s="17" t="s">
        <v>10</v>
      </c>
      <c r="C23" s="74">
        <v>225</v>
      </c>
      <c r="D23" s="74">
        <v>214</v>
      </c>
      <c r="E23" s="74">
        <v>11</v>
      </c>
      <c r="F23" s="74">
        <f>G23+H23</f>
        <v>170</v>
      </c>
      <c r="G23" s="76">
        <v>162</v>
      </c>
      <c r="H23" s="76">
        <v>8</v>
      </c>
      <c r="I23" s="107"/>
      <c r="J23" s="105"/>
      <c r="K23" s="105">
        <v>0</v>
      </c>
      <c r="L23" s="76">
        <f>M23+N23</f>
        <v>395</v>
      </c>
      <c r="M23" s="76">
        <f>D23+G23+J23</f>
        <v>376</v>
      </c>
      <c r="N23" s="76">
        <f>E23+H23+K23</f>
        <v>19</v>
      </c>
      <c r="O23" s="38" t="s">
        <v>21</v>
      </c>
      <c r="P23" s="38" t="s">
        <v>64</v>
      </c>
    </row>
    <row r="24" spans="1:16" ht="64.5" customHeight="1" x14ac:dyDescent="0.25">
      <c r="A24" s="15"/>
      <c r="B24" s="17" t="s">
        <v>22</v>
      </c>
      <c r="C24" s="74"/>
      <c r="D24" s="74"/>
      <c r="E24" s="74"/>
      <c r="F24" s="74">
        <f>G24+H24</f>
        <v>150</v>
      </c>
      <c r="G24" s="76">
        <v>143</v>
      </c>
      <c r="H24" s="76">
        <v>7</v>
      </c>
      <c r="I24" s="107"/>
      <c r="J24" s="105"/>
      <c r="K24" s="105">
        <v>0</v>
      </c>
      <c r="L24" s="76">
        <f>M24+N24</f>
        <v>150</v>
      </c>
      <c r="M24" s="76">
        <f>D24+G24+J24</f>
        <v>143</v>
      </c>
      <c r="N24" s="76">
        <f>E24+H24+K24</f>
        <v>7</v>
      </c>
      <c r="O24" s="38" t="s">
        <v>23</v>
      </c>
      <c r="P24" s="38" t="s">
        <v>65</v>
      </c>
    </row>
    <row r="25" spans="1:16" ht="58.5" customHeight="1" x14ac:dyDescent="0.25">
      <c r="A25" s="15">
        <v>2</v>
      </c>
      <c r="B25" s="17" t="s">
        <v>9</v>
      </c>
      <c r="C25" s="202">
        <f>C26</f>
        <v>3975</v>
      </c>
      <c r="D25" s="202">
        <f t="shared" ref="D25:N25" si="18">D26</f>
        <v>3785</v>
      </c>
      <c r="E25" s="202">
        <f t="shared" si="18"/>
        <v>190</v>
      </c>
      <c r="F25" s="202">
        <f t="shared" si="18"/>
        <v>122</v>
      </c>
      <c r="G25" s="202">
        <f t="shared" si="18"/>
        <v>122</v>
      </c>
      <c r="H25" s="202">
        <f t="shared" si="18"/>
        <v>0</v>
      </c>
      <c r="I25" s="107">
        <f t="shared" si="18"/>
        <v>-1559</v>
      </c>
      <c r="J25" s="97">
        <f t="shared" si="18"/>
        <v>-1369</v>
      </c>
      <c r="K25" s="97">
        <f t="shared" si="18"/>
        <v>-190</v>
      </c>
      <c r="L25" s="202">
        <f t="shared" si="18"/>
        <v>2538</v>
      </c>
      <c r="M25" s="202">
        <f t="shared" si="18"/>
        <v>2538</v>
      </c>
      <c r="N25" s="202">
        <f t="shared" si="18"/>
        <v>0</v>
      </c>
      <c r="O25" s="222" t="s">
        <v>24</v>
      </c>
      <c r="P25" s="222" t="s">
        <v>108</v>
      </c>
    </row>
    <row r="26" spans="1:16" ht="291.75" customHeight="1" x14ac:dyDescent="0.25">
      <c r="A26" s="39"/>
      <c r="B26" s="201" t="s">
        <v>25</v>
      </c>
      <c r="C26" s="203">
        <v>3975</v>
      </c>
      <c r="D26" s="203">
        <v>3785</v>
      </c>
      <c r="E26" s="203">
        <v>190</v>
      </c>
      <c r="F26" s="204">
        <f>G26+H26</f>
        <v>122</v>
      </c>
      <c r="G26" s="78">
        <v>122</v>
      </c>
      <c r="H26" s="78">
        <v>0</v>
      </c>
      <c r="I26" s="171">
        <f>J26+K26</f>
        <v>-1559</v>
      </c>
      <c r="J26" s="110">
        <v>-1369</v>
      </c>
      <c r="K26" s="110">
        <f>-68-122</f>
        <v>-190</v>
      </c>
      <c r="L26" s="78">
        <f>M26+N26</f>
        <v>2538</v>
      </c>
      <c r="M26" s="82">
        <f>D26+G26+J26</f>
        <v>2538</v>
      </c>
      <c r="N26" s="82">
        <f>E26+H26+K26</f>
        <v>0</v>
      </c>
      <c r="O26" s="223"/>
      <c r="P26" s="223"/>
    </row>
    <row r="27" spans="1:16" ht="42" customHeight="1" x14ac:dyDescent="0.25">
      <c r="A27" s="29" t="s">
        <v>26</v>
      </c>
      <c r="B27" s="30" t="s">
        <v>56</v>
      </c>
      <c r="C27" s="75">
        <f>+C28+C30+C32</f>
        <v>700</v>
      </c>
      <c r="D27" s="75">
        <f t="shared" ref="D27:N27" si="19">+D28+D30+D32</f>
        <v>668</v>
      </c>
      <c r="E27" s="75">
        <f t="shared" si="19"/>
        <v>32</v>
      </c>
      <c r="F27" s="75">
        <f t="shared" si="19"/>
        <v>300</v>
      </c>
      <c r="G27" s="75">
        <f t="shared" si="19"/>
        <v>286</v>
      </c>
      <c r="H27" s="75">
        <f t="shared" si="19"/>
        <v>14</v>
      </c>
      <c r="I27" s="162">
        <f t="shared" si="19"/>
        <v>-450</v>
      </c>
      <c r="J27" s="100">
        <f t="shared" si="19"/>
        <v>-430</v>
      </c>
      <c r="K27" s="100">
        <f t="shared" si="19"/>
        <v>-20</v>
      </c>
      <c r="L27" s="75">
        <f t="shared" si="19"/>
        <v>550</v>
      </c>
      <c r="M27" s="75">
        <f t="shared" si="19"/>
        <v>524</v>
      </c>
      <c r="N27" s="75">
        <f t="shared" si="19"/>
        <v>26</v>
      </c>
      <c r="O27" s="41"/>
      <c r="P27" s="41"/>
    </row>
    <row r="28" spans="1:16" ht="60.75" customHeight="1" x14ac:dyDescent="0.25">
      <c r="A28" s="32">
        <v>1</v>
      </c>
      <c r="B28" s="33" t="s">
        <v>27</v>
      </c>
      <c r="C28" s="70">
        <f>+C29</f>
        <v>100</v>
      </c>
      <c r="D28" s="70">
        <f t="shared" ref="D28:N28" si="20">+D29</f>
        <v>95</v>
      </c>
      <c r="E28" s="70">
        <f t="shared" si="20"/>
        <v>5</v>
      </c>
      <c r="F28" s="70">
        <f t="shared" si="20"/>
        <v>0</v>
      </c>
      <c r="G28" s="70">
        <f t="shared" si="20"/>
        <v>0</v>
      </c>
      <c r="H28" s="70">
        <f t="shared" si="20"/>
        <v>0</v>
      </c>
      <c r="I28" s="106">
        <f t="shared" si="20"/>
        <v>-50</v>
      </c>
      <c r="J28" s="106">
        <f t="shared" si="20"/>
        <v>-48</v>
      </c>
      <c r="K28" s="106">
        <f t="shared" si="20"/>
        <v>-2</v>
      </c>
      <c r="L28" s="70">
        <f t="shared" si="20"/>
        <v>50</v>
      </c>
      <c r="M28" s="70">
        <f t="shared" si="20"/>
        <v>47</v>
      </c>
      <c r="N28" s="70">
        <f t="shared" si="20"/>
        <v>3</v>
      </c>
      <c r="O28" s="42"/>
      <c r="P28" s="42"/>
    </row>
    <row r="29" spans="1:16" ht="69" customHeight="1" x14ac:dyDescent="0.25">
      <c r="A29" s="15"/>
      <c r="B29" s="17" t="s">
        <v>22</v>
      </c>
      <c r="C29" s="74">
        <f>D29+E29</f>
        <v>100</v>
      </c>
      <c r="D29" s="74">
        <v>95</v>
      </c>
      <c r="E29" s="74">
        <v>5</v>
      </c>
      <c r="F29" s="74"/>
      <c r="G29" s="76">
        <v>0</v>
      </c>
      <c r="H29" s="76"/>
      <c r="I29" s="107">
        <v>-50</v>
      </c>
      <c r="J29" s="108">
        <v>-48</v>
      </c>
      <c r="K29" s="108">
        <v>-2</v>
      </c>
      <c r="L29" s="76">
        <f>M29+N29</f>
        <v>50</v>
      </c>
      <c r="M29" s="76">
        <f>J29+G29+D29</f>
        <v>47</v>
      </c>
      <c r="N29" s="76">
        <f>E29+H29+K29</f>
        <v>3</v>
      </c>
      <c r="O29" s="17" t="s">
        <v>28</v>
      </c>
      <c r="P29" s="17" t="s">
        <v>29</v>
      </c>
    </row>
    <row r="30" spans="1:16" ht="39.75" customHeight="1" x14ac:dyDescent="0.25">
      <c r="A30" s="15">
        <v>2</v>
      </c>
      <c r="B30" s="17" t="s">
        <v>30</v>
      </c>
      <c r="C30" s="76">
        <f t="shared" ref="C30:N30" si="21">C31</f>
        <v>200</v>
      </c>
      <c r="D30" s="76">
        <f t="shared" si="21"/>
        <v>191</v>
      </c>
      <c r="E30" s="76">
        <f t="shared" si="21"/>
        <v>9</v>
      </c>
      <c r="F30" s="76">
        <f t="shared" si="21"/>
        <v>300</v>
      </c>
      <c r="G30" s="76">
        <f t="shared" si="21"/>
        <v>286</v>
      </c>
      <c r="H30" s="76">
        <f t="shared" si="21"/>
        <v>14</v>
      </c>
      <c r="I30" s="108">
        <f t="shared" si="21"/>
        <v>0</v>
      </c>
      <c r="J30" s="105">
        <f t="shared" si="21"/>
        <v>0</v>
      </c>
      <c r="K30" s="105">
        <f t="shared" si="21"/>
        <v>0</v>
      </c>
      <c r="L30" s="76">
        <f t="shared" si="21"/>
        <v>500</v>
      </c>
      <c r="M30" s="76">
        <f t="shared" si="21"/>
        <v>477</v>
      </c>
      <c r="N30" s="76">
        <f t="shared" si="21"/>
        <v>23</v>
      </c>
      <c r="O30" s="17"/>
      <c r="P30" s="17"/>
    </row>
    <row r="31" spans="1:16" ht="47.25" x14ac:dyDescent="0.25">
      <c r="A31" s="43" t="s">
        <v>31</v>
      </c>
      <c r="B31" s="19" t="s">
        <v>32</v>
      </c>
      <c r="C31" s="77">
        <v>200</v>
      </c>
      <c r="D31" s="77">
        <v>191</v>
      </c>
      <c r="E31" s="77">
        <v>9</v>
      </c>
      <c r="F31" s="77">
        <f>G31+H31</f>
        <v>300</v>
      </c>
      <c r="G31" s="77">
        <v>286</v>
      </c>
      <c r="H31" s="77">
        <v>14</v>
      </c>
      <c r="I31" s="167"/>
      <c r="J31" s="109"/>
      <c r="K31" s="109">
        <v>0</v>
      </c>
      <c r="L31" s="77">
        <f>M31+N31</f>
        <v>500</v>
      </c>
      <c r="M31" s="76">
        <f>J31+G31+D31</f>
        <v>477</v>
      </c>
      <c r="N31" s="76">
        <f>E31+H31+K31</f>
        <v>23</v>
      </c>
      <c r="O31" s="19" t="s">
        <v>33</v>
      </c>
      <c r="P31" s="19" t="s">
        <v>67</v>
      </c>
    </row>
    <row r="32" spans="1:16" ht="45" customHeight="1" x14ac:dyDescent="0.25">
      <c r="A32" s="44">
        <v>3</v>
      </c>
      <c r="B32" s="17" t="s">
        <v>34</v>
      </c>
      <c r="C32" s="76">
        <f>+C33+C34</f>
        <v>400</v>
      </c>
      <c r="D32" s="76">
        <f t="shared" ref="D32:N32" si="22">+D33+D34</f>
        <v>382</v>
      </c>
      <c r="E32" s="76">
        <f t="shared" si="22"/>
        <v>18</v>
      </c>
      <c r="F32" s="76">
        <f t="shared" si="22"/>
        <v>0</v>
      </c>
      <c r="G32" s="76">
        <f t="shared" si="22"/>
        <v>0</v>
      </c>
      <c r="H32" s="76">
        <f t="shared" si="22"/>
        <v>0</v>
      </c>
      <c r="I32" s="108">
        <f t="shared" si="22"/>
        <v>-400</v>
      </c>
      <c r="J32" s="105">
        <f t="shared" si="22"/>
        <v>-382</v>
      </c>
      <c r="K32" s="105">
        <f t="shared" si="22"/>
        <v>-18</v>
      </c>
      <c r="L32" s="76">
        <f t="shared" si="22"/>
        <v>0</v>
      </c>
      <c r="M32" s="76">
        <f t="shared" si="22"/>
        <v>0</v>
      </c>
      <c r="N32" s="76">
        <f t="shared" si="22"/>
        <v>0</v>
      </c>
      <c r="O32" s="224" t="s">
        <v>61</v>
      </c>
      <c r="P32" s="45"/>
    </row>
    <row r="33" spans="1:16" ht="45" customHeight="1" x14ac:dyDescent="0.25">
      <c r="A33" s="44"/>
      <c r="B33" s="17" t="s">
        <v>35</v>
      </c>
      <c r="C33" s="76">
        <f>D33+E33</f>
        <v>200</v>
      </c>
      <c r="D33" s="76">
        <v>191</v>
      </c>
      <c r="E33" s="76">
        <v>9</v>
      </c>
      <c r="F33" s="76"/>
      <c r="G33" s="76">
        <v>0</v>
      </c>
      <c r="H33" s="76"/>
      <c r="I33" s="108">
        <f>J33+K33</f>
        <v>-200</v>
      </c>
      <c r="J33" s="105">
        <v>-191</v>
      </c>
      <c r="K33" s="105">
        <v>-9</v>
      </c>
      <c r="L33" s="76">
        <f>M33+N33</f>
        <v>0</v>
      </c>
      <c r="M33" s="82">
        <f>D33+G33+J33</f>
        <v>0</v>
      </c>
      <c r="N33" s="82">
        <f>E33+H33+K33</f>
        <v>0</v>
      </c>
      <c r="O33" s="225"/>
      <c r="P33" s="46" t="s">
        <v>36</v>
      </c>
    </row>
    <row r="34" spans="1:16" ht="54" customHeight="1" x14ac:dyDescent="0.25">
      <c r="A34" s="47"/>
      <c r="B34" s="48" t="s">
        <v>10</v>
      </c>
      <c r="C34" s="78">
        <f>D34+E34</f>
        <v>200</v>
      </c>
      <c r="D34" s="78">
        <v>191</v>
      </c>
      <c r="E34" s="78">
        <v>9</v>
      </c>
      <c r="F34" s="78"/>
      <c r="G34" s="78">
        <v>0</v>
      </c>
      <c r="H34" s="78"/>
      <c r="I34" s="168">
        <f>J34+K34</f>
        <v>-200</v>
      </c>
      <c r="J34" s="105">
        <v>-191</v>
      </c>
      <c r="K34" s="105">
        <v>-9</v>
      </c>
      <c r="L34" s="78">
        <f>M34+N34</f>
        <v>0</v>
      </c>
      <c r="M34" s="82">
        <f>D34+G34+J34</f>
        <v>0</v>
      </c>
      <c r="N34" s="82">
        <f>E34+H34+K34</f>
        <v>0</v>
      </c>
      <c r="O34" s="225"/>
      <c r="P34" s="46" t="s">
        <v>37</v>
      </c>
    </row>
    <row r="35" spans="1:16" ht="60.75" customHeight="1" x14ac:dyDescent="0.25">
      <c r="A35" s="29" t="s">
        <v>74</v>
      </c>
      <c r="B35" s="30" t="s">
        <v>57</v>
      </c>
      <c r="C35" s="69">
        <f t="shared" ref="C35:N35" si="23">C36</f>
        <v>99</v>
      </c>
      <c r="D35" s="69">
        <f t="shared" si="23"/>
        <v>94</v>
      </c>
      <c r="E35" s="69">
        <f t="shared" si="23"/>
        <v>5</v>
      </c>
      <c r="F35" s="69">
        <f t="shared" si="23"/>
        <v>570</v>
      </c>
      <c r="G35" s="69">
        <f t="shared" si="23"/>
        <v>543</v>
      </c>
      <c r="H35" s="69">
        <f t="shared" si="23"/>
        <v>27</v>
      </c>
      <c r="I35" s="163">
        <f t="shared" si="23"/>
        <v>0</v>
      </c>
      <c r="J35" s="101">
        <f t="shared" si="23"/>
        <v>0</v>
      </c>
      <c r="K35" s="101">
        <f t="shared" si="23"/>
        <v>0</v>
      </c>
      <c r="L35" s="69">
        <f t="shared" si="23"/>
        <v>669</v>
      </c>
      <c r="M35" s="69">
        <f t="shared" si="23"/>
        <v>637</v>
      </c>
      <c r="N35" s="69">
        <f t="shared" si="23"/>
        <v>32</v>
      </c>
      <c r="O35" s="31"/>
      <c r="P35" s="31"/>
    </row>
    <row r="36" spans="1:16" ht="38.25" customHeight="1" x14ac:dyDescent="0.25">
      <c r="A36" s="32">
        <v>1</v>
      </c>
      <c r="B36" s="33" t="s">
        <v>39</v>
      </c>
      <c r="C36" s="73">
        <f>C37+C38+C39+C40</f>
        <v>99</v>
      </c>
      <c r="D36" s="73">
        <f t="shared" ref="D36:N36" si="24">D37+D38+D39+D40</f>
        <v>94</v>
      </c>
      <c r="E36" s="73">
        <f t="shared" si="24"/>
        <v>5</v>
      </c>
      <c r="F36" s="73">
        <f t="shared" si="24"/>
        <v>570</v>
      </c>
      <c r="G36" s="73">
        <f t="shared" si="24"/>
        <v>543</v>
      </c>
      <c r="H36" s="73">
        <f t="shared" si="24"/>
        <v>27</v>
      </c>
      <c r="I36" s="164">
        <f t="shared" si="24"/>
        <v>0</v>
      </c>
      <c r="J36" s="102">
        <f t="shared" si="24"/>
        <v>0</v>
      </c>
      <c r="K36" s="102">
        <f t="shared" si="24"/>
        <v>0</v>
      </c>
      <c r="L36" s="73">
        <f t="shared" si="24"/>
        <v>669</v>
      </c>
      <c r="M36" s="73">
        <f t="shared" si="24"/>
        <v>637</v>
      </c>
      <c r="N36" s="73">
        <f t="shared" si="24"/>
        <v>32</v>
      </c>
      <c r="O36" s="33"/>
      <c r="P36" s="33"/>
    </row>
    <row r="37" spans="1:16" ht="47.25" x14ac:dyDescent="0.25">
      <c r="A37" s="44" t="s">
        <v>31</v>
      </c>
      <c r="B37" s="17" t="s">
        <v>10</v>
      </c>
      <c r="C37" s="76"/>
      <c r="D37" s="76"/>
      <c r="E37" s="76"/>
      <c r="F37" s="76">
        <f>G37+H37</f>
        <v>80</v>
      </c>
      <c r="G37" s="76">
        <v>76</v>
      </c>
      <c r="H37" s="76">
        <v>4</v>
      </c>
      <c r="I37" s="108"/>
      <c r="J37" s="105"/>
      <c r="K37" s="105">
        <v>0</v>
      </c>
      <c r="L37" s="76">
        <f>M37+N37</f>
        <v>80</v>
      </c>
      <c r="M37" s="76">
        <f t="shared" ref="M37:N40" si="25">D37+G37+J37</f>
        <v>76</v>
      </c>
      <c r="N37" s="76">
        <f t="shared" si="25"/>
        <v>4</v>
      </c>
      <c r="O37" s="17" t="s">
        <v>40</v>
      </c>
      <c r="P37" s="17" t="s">
        <v>68</v>
      </c>
    </row>
    <row r="38" spans="1:16" ht="47.25" x14ac:dyDescent="0.25">
      <c r="A38" s="43" t="s">
        <v>31</v>
      </c>
      <c r="B38" s="19" t="s">
        <v>41</v>
      </c>
      <c r="C38" s="77"/>
      <c r="D38" s="77"/>
      <c r="E38" s="77"/>
      <c r="F38" s="77">
        <f>G38+H38</f>
        <v>80</v>
      </c>
      <c r="G38" s="77">
        <v>76</v>
      </c>
      <c r="H38" s="77">
        <v>4</v>
      </c>
      <c r="I38" s="167"/>
      <c r="J38" s="109"/>
      <c r="K38" s="109">
        <v>0</v>
      </c>
      <c r="L38" s="77">
        <f>M38+N38</f>
        <v>80</v>
      </c>
      <c r="M38" s="76">
        <f t="shared" si="25"/>
        <v>76</v>
      </c>
      <c r="N38" s="76">
        <f t="shared" si="25"/>
        <v>4</v>
      </c>
      <c r="O38" s="50" t="s">
        <v>42</v>
      </c>
      <c r="P38" s="50" t="s">
        <v>68</v>
      </c>
    </row>
    <row r="39" spans="1:16" ht="100.5" customHeight="1" x14ac:dyDescent="0.25">
      <c r="A39" s="43" t="s">
        <v>31</v>
      </c>
      <c r="B39" s="19" t="s">
        <v>22</v>
      </c>
      <c r="C39" s="77">
        <f>D39+E39</f>
        <v>99</v>
      </c>
      <c r="D39" s="77">
        <v>94</v>
      </c>
      <c r="E39" s="77">
        <v>5</v>
      </c>
      <c r="F39" s="77">
        <f>G39+H39</f>
        <v>210</v>
      </c>
      <c r="G39" s="77">
        <v>200</v>
      </c>
      <c r="H39" s="77">
        <v>10</v>
      </c>
      <c r="I39" s="167"/>
      <c r="J39" s="109"/>
      <c r="K39" s="109">
        <v>0</v>
      </c>
      <c r="L39" s="77">
        <f>M39+N39</f>
        <v>309</v>
      </c>
      <c r="M39" s="77">
        <f t="shared" si="25"/>
        <v>294</v>
      </c>
      <c r="N39" s="77">
        <f t="shared" si="25"/>
        <v>15</v>
      </c>
      <c r="O39" s="51" t="s">
        <v>43</v>
      </c>
      <c r="P39" s="50" t="s">
        <v>69</v>
      </c>
    </row>
    <row r="40" spans="1:16" ht="74.25" customHeight="1" x14ac:dyDescent="0.25">
      <c r="A40" s="59"/>
      <c r="B40" s="60" t="s">
        <v>10</v>
      </c>
      <c r="C40" s="79">
        <v>0</v>
      </c>
      <c r="D40" s="79"/>
      <c r="E40" s="79"/>
      <c r="F40" s="77">
        <f>G40+H40</f>
        <v>200</v>
      </c>
      <c r="G40" s="79">
        <v>191</v>
      </c>
      <c r="H40" s="79">
        <v>9</v>
      </c>
      <c r="I40" s="169"/>
      <c r="J40" s="111"/>
      <c r="K40" s="111">
        <v>0</v>
      </c>
      <c r="L40" s="79">
        <f>M40+N40</f>
        <v>200</v>
      </c>
      <c r="M40" s="79">
        <f t="shared" si="25"/>
        <v>191</v>
      </c>
      <c r="N40" s="79">
        <f t="shared" si="25"/>
        <v>9</v>
      </c>
      <c r="O40" s="60" t="s">
        <v>44</v>
      </c>
      <c r="P40" s="60" t="s">
        <v>45</v>
      </c>
    </row>
    <row r="41" spans="1:16" ht="55.5" customHeight="1" x14ac:dyDescent="0.25">
      <c r="A41" s="29" t="s">
        <v>38</v>
      </c>
      <c r="B41" s="30" t="s">
        <v>58</v>
      </c>
      <c r="C41" s="69">
        <f>C42</f>
        <v>100</v>
      </c>
      <c r="D41" s="69">
        <f t="shared" ref="D41:N42" si="26">D42</f>
        <v>95</v>
      </c>
      <c r="E41" s="69">
        <f t="shared" si="26"/>
        <v>5</v>
      </c>
      <c r="F41" s="69">
        <f t="shared" si="26"/>
        <v>180</v>
      </c>
      <c r="G41" s="69">
        <f t="shared" si="26"/>
        <v>172</v>
      </c>
      <c r="H41" s="69">
        <f t="shared" si="26"/>
        <v>8</v>
      </c>
      <c r="I41" s="163">
        <f t="shared" si="26"/>
        <v>0</v>
      </c>
      <c r="J41" s="101">
        <f t="shared" si="26"/>
        <v>0</v>
      </c>
      <c r="K41" s="101">
        <f t="shared" si="26"/>
        <v>0</v>
      </c>
      <c r="L41" s="69">
        <f t="shared" si="26"/>
        <v>280</v>
      </c>
      <c r="M41" s="69">
        <f t="shared" si="26"/>
        <v>267</v>
      </c>
      <c r="N41" s="69">
        <f t="shared" si="26"/>
        <v>13</v>
      </c>
      <c r="O41" s="30"/>
      <c r="P41" s="30"/>
    </row>
    <row r="42" spans="1:16" ht="54.75" customHeight="1" x14ac:dyDescent="0.25">
      <c r="A42" s="32">
        <v>1</v>
      </c>
      <c r="B42" s="33" t="s">
        <v>15</v>
      </c>
      <c r="C42" s="73">
        <f>C43</f>
        <v>100</v>
      </c>
      <c r="D42" s="73">
        <f t="shared" si="26"/>
        <v>95</v>
      </c>
      <c r="E42" s="73">
        <f t="shared" si="26"/>
        <v>5</v>
      </c>
      <c r="F42" s="73">
        <f t="shared" si="26"/>
        <v>180</v>
      </c>
      <c r="G42" s="73">
        <f t="shared" si="26"/>
        <v>172</v>
      </c>
      <c r="H42" s="73">
        <f t="shared" si="26"/>
        <v>8</v>
      </c>
      <c r="I42" s="164">
        <f t="shared" si="26"/>
        <v>0</v>
      </c>
      <c r="J42" s="102">
        <f t="shared" si="26"/>
        <v>0</v>
      </c>
      <c r="K42" s="102">
        <f t="shared" si="26"/>
        <v>0</v>
      </c>
      <c r="L42" s="73">
        <f t="shared" si="26"/>
        <v>280</v>
      </c>
      <c r="M42" s="73">
        <f t="shared" si="26"/>
        <v>267</v>
      </c>
      <c r="N42" s="73">
        <f t="shared" si="26"/>
        <v>13</v>
      </c>
      <c r="O42" s="33"/>
      <c r="P42" s="33"/>
    </row>
    <row r="43" spans="1:16" ht="50.25" customHeight="1" x14ac:dyDescent="0.25">
      <c r="A43" s="47" t="s">
        <v>31</v>
      </c>
      <c r="B43" s="48" t="s">
        <v>10</v>
      </c>
      <c r="C43" s="78">
        <v>100</v>
      </c>
      <c r="D43" s="78">
        <v>95</v>
      </c>
      <c r="E43" s="78">
        <v>5</v>
      </c>
      <c r="F43" s="78">
        <f>G43+H43</f>
        <v>180</v>
      </c>
      <c r="G43" s="78">
        <v>172</v>
      </c>
      <c r="H43" s="78">
        <v>8</v>
      </c>
      <c r="I43" s="168"/>
      <c r="J43" s="110"/>
      <c r="K43" s="110">
        <v>0</v>
      </c>
      <c r="L43" s="78">
        <f>M43+N43</f>
        <v>280</v>
      </c>
      <c r="M43" s="78">
        <f>D43+G43+J43</f>
        <v>267</v>
      </c>
      <c r="N43" s="78">
        <f>E43+H43+K43</f>
        <v>13</v>
      </c>
      <c r="O43" s="52" t="s">
        <v>46</v>
      </c>
      <c r="P43" s="52" t="s">
        <v>70</v>
      </c>
    </row>
    <row r="44" spans="1:16" ht="84" customHeight="1" x14ac:dyDescent="0.25">
      <c r="A44" s="29" t="s">
        <v>14</v>
      </c>
      <c r="B44" s="53" t="s">
        <v>59</v>
      </c>
      <c r="C44" s="80">
        <f>C45+C47</f>
        <v>560</v>
      </c>
      <c r="D44" s="80">
        <f t="shared" ref="D44:N44" si="27">D45+D47</f>
        <v>533</v>
      </c>
      <c r="E44" s="80">
        <f t="shared" si="27"/>
        <v>27</v>
      </c>
      <c r="F44" s="80">
        <f t="shared" si="27"/>
        <v>215</v>
      </c>
      <c r="G44" s="80">
        <f t="shared" si="27"/>
        <v>89</v>
      </c>
      <c r="H44" s="80">
        <f t="shared" si="27"/>
        <v>126</v>
      </c>
      <c r="I44" s="80">
        <f t="shared" si="27"/>
        <v>-122</v>
      </c>
      <c r="J44" s="80">
        <f t="shared" si="27"/>
        <v>-122</v>
      </c>
      <c r="K44" s="80">
        <f t="shared" si="27"/>
        <v>0</v>
      </c>
      <c r="L44" s="80">
        <f t="shared" si="27"/>
        <v>653</v>
      </c>
      <c r="M44" s="80">
        <f t="shared" si="27"/>
        <v>500</v>
      </c>
      <c r="N44" s="80">
        <f t="shared" si="27"/>
        <v>153</v>
      </c>
      <c r="O44" s="54"/>
      <c r="P44" s="54"/>
    </row>
    <row r="45" spans="1:16" ht="39" customHeight="1" x14ac:dyDescent="0.25">
      <c r="A45" s="32">
        <v>1</v>
      </c>
      <c r="B45" s="33" t="s">
        <v>48</v>
      </c>
      <c r="C45" s="70">
        <f>C46</f>
        <v>60</v>
      </c>
      <c r="D45" s="70">
        <f t="shared" ref="D45:N45" si="28">D46</f>
        <v>57</v>
      </c>
      <c r="E45" s="70">
        <f t="shared" si="28"/>
        <v>3</v>
      </c>
      <c r="F45" s="70">
        <f t="shared" si="28"/>
        <v>93</v>
      </c>
      <c r="G45" s="70">
        <f t="shared" si="28"/>
        <v>89</v>
      </c>
      <c r="H45" s="70">
        <f t="shared" si="28"/>
        <v>4</v>
      </c>
      <c r="I45" s="106">
        <f t="shared" si="28"/>
        <v>0</v>
      </c>
      <c r="J45" s="113">
        <f t="shared" si="28"/>
        <v>0</v>
      </c>
      <c r="K45" s="113">
        <f t="shared" si="28"/>
        <v>0</v>
      </c>
      <c r="L45" s="70">
        <f t="shared" si="28"/>
        <v>153</v>
      </c>
      <c r="M45" s="70">
        <f t="shared" si="28"/>
        <v>146</v>
      </c>
      <c r="N45" s="70">
        <f t="shared" si="28"/>
        <v>7</v>
      </c>
      <c r="O45" s="33"/>
      <c r="P45" s="33"/>
    </row>
    <row r="46" spans="1:16" ht="69" customHeight="1" x14ac:dyDescent="0.25">
      <c r="A46" s="44" t="s">
        <v>31</v>
      </c>
      <c r="B46" s="17" t="s">
        <v>49</v>
      </c>
      <c r="C46" s="74">
        <f>D46+E46</f>
        <v>60</v>
      </c>
      <c r="D46" s="74">
        <v>57</v>
      </c>
      <c r="E46" s="74">
        <v>3</v>
      </c>
      <c r="F46" s="74">
        <f>G46+H46</f>
        <v>93</v>
      </c>
      <c r="G46" s="76">
        <v>89</v>
      </c>
      <c r="H46" s="76">
        <v>4</v>
      </c>
      <c r="I46" s="107"/>
      <c r="J46" s="105">
        <v>0</v>
      </c>
      <c r="K46" s="105">
        <v>0</v>
      </c>
      <c r="L46" s="76">
        <f>M46+N46</f>
        <v>153</v>
      </c>
      <c r="M46" s="76">
        <f>D46+G46+J46</f>
        <v>146</v>
      </c>
      <c r="N46" s="76">
        <f>E46+H46+K46</f>
        <v>7</v>
      </c>
      <c r="O46" s="209" t="s">
        <v>50</v>
      </c>
      <c r="P46" s="209" t="s">
        <v>71</v>
      </c>
    </row>
    <row r="47" spans="1:16" ht="42" customHeight="1" x14ac:dyDescent="0.25">
      <c r="A47" s="44">
        <v>2</v>
      </c>
      <c r="B47" s="17" t="s">
        <v>104</v>
      </c>
      <c r="C47" s="74">
        <f>C48</f>
        <v>500</v>
      </c>
      <c r="D47" s="74">
        <f t="shared" ref="D47:N47" si="29">D48</f>
        <v>476</v>
      </c>
      <c r="E47" s="74">
        <f t="shared" si="29"/>
        <v>24</v>
      </c>
      <c r="F47" s="74">
        <f t="shared" si="29"/>
        <v>122</v>
      </c>
      <c r="G47" s="74">
        <f t="shared" si="29"/>
        <v>0</v>
      </c>
      <c r="H47" s="74">
        <f t="shared" si="29"/>
        <v>122</v>
      </c>
      <c r="I47" s="74">
        <f t="shared" si="29"/>
        <v>-122</v>
      </c>
      <c r="J47" s="74">
        <f t="shared" si="29"/>
        <v>-122</v>
      </c>
      <c r="K47" s="74">
        <f t="shared" si="29"/>
        <v>0</v>
      </c>
      <c r="L47" s="74">
        <f t="shared" si="29"/>
        <v>500</v>
      </c>
      <c r="M47" s="74">
        <f t="shared" si="29"/>
        <v>354</v>
      </c>
      <c r="N47" s="74">
        <f t="shared" si="29"/>
        <v>146</v>
      </c>
      <c r="O47" s="209"/>
      <c r="P47" s="209"/>
    </row>
    <row r="48" spans="1:16" ht="144.75" customHeight="1" x14ac:dyDescent="0.25">
      <c r="A48" s="210" t="s">
        <v>31</v>
      </c>
      <c r="B48" s="211" t="s">
        <v>105</v>
      </c>
      <c r="C48" s="212">
        <f>D48+E48</f>
        <v>500</v>
      </c>
      <c r="D48" s="212">
        <v>476</v>
      </c>
      <c r="E48" s="212">
        <v>24</v>
      </c>
      <c r="F48" s="212">
        <f>G48+H48</f>
        <v>122</v>
      </c>
      <c r="G48" s="213"/>
      <c r="H48" s="213">
        <v>122</v>
      </c>
      <c r="I48" s="214">
        <f>J48+K48</f>
        <v>-122</v>
      </c>
      <c r="J48" s="215">
        <v>-122</v>
      </c>
      <c r="K48" s="215"/>
      <c r="L48" s="213">
        <f>M48+N48</f>
        <v>500</v>
      </c>
      <c r="M48" s="213">
        <f>D48+G48+J48</f>
        <v>354</v>
      </c>
      <c r="N48" s="213">
        <f>E48+H48+K48</f>
        <v>146</v>
      </c>
      <c r="O48" s="211" t="s">
        <v>109</v>
      </c>
      <c r="P48" s="216" t="s">
        <v>106</v>
      </c>
    </row>
    <row r="49" spans="1:16" ht="29.25" customHeight="1" x14ac:dyDescent="0.25">
      <c r="A49" s="29" t="s">
        <v>47</v>
      </c>
      <c r="B49" s="53" t="s">
        <v>60</v>
      </c>
      <c r="C49" s="80">
        <f t="shared" ref="C49:N50" si="30">C50</f>
        <v>0</v>
      </c>
      <c r="D49" s="80">
        <f t="shared" si="30"/>
        <v>0</v>
      </c>
      <c r="E49" s="80">
        <f t="shared" si="30"/>
        <v>0</v>
      </c>
      <c r="F49" s="80">
        <f t="shared" si="30"/>
        <v>16</v>
      </c>
      <c r="G49" s="80">
        <f t="shared" si="30"/>
        <v>15</v>
      </c>
      <c r="H49" s="80">
        <f t="shared" si="30"/>
        <v>1</v>
      </c>
      <c r="I49" s="170"/>
      <c r="J49" s="112">
        <f t="shared" si="30"/>
        <v>0</v>
      </c>
      <c r="K49" s="112">
        <f t="shared" si="30"/>
        <v>0</v>
      </c>
      <c r="L49" s="80">
        <f t="shared" si="30"/>
        <v>16</v>
      </c>
      <c r="M49" s="80">
        <f t="shared" si="30"/>
        <v>15</v>
      </c>
      <c r="N49" s="80">
        <f t="shared" si="30"/>
        <v>1</v>
      </c>
      <c r="O49" s="54"/>
      <c r="P49" s="54"/>
    </row>
    <row r="50" spans="1:16" ht="26.25" customHeight="1" x14ac:dyDescent="0.25">
      <c r="A50" s="32">
        <v>1</v>
      </c>
      <c r="B50" s="56" t="s">
        <v>51</v>
      </c>
      <c r="C50" s="91">
        <f t="shared" si="30"/>
        <v>0</v>
      </c>
      <c r="D50" s="91">
        <f t="shared" si="30"/>
        <v>0</v>
      </c>
      <c r="E50" s="91">
        <f t="shared" si="30"/>
        <v>0</v>
      </c>
      <c r="F50" s="91">
        <f t="shared" si="30"/>
        <v>16</v>
      </c>
      <c r="G50" s="91">
        <f t="shared" si="30"/>
        <v>15</v>
      </c>
      <c r="H50" s="91">
        <f t="shared" si="30"/>
        <v>1</v>
      </c>
      <c r="I50" s="172"/>
      <c r="J50" s="114">
        <f t="shared" si="30"/>
        <v>0</v>
      </c>
      <c r="K50" s="114">
        <f t="shared" si="30"/>
        <v>0</v>
      </c>
      <c r="L50" s="91">
        <f t="shared" si="30"/>
        <v>16</v>
      </c>
      <c r="M50" s="91">
        <f t="shared" si="30"/>
        <v>15</v>
      </c>
      <c r="N50" s="91">
        <f t="shared" si="30"/>
        <v>1</v>
      </c>
      <c r="O50" s="92"/>
      <c r="P50" s="33"/>
    </row>
    <row r="51" spans="1:16" ht="70.5" customHeight="1" x14ac:dyDescent="0.25">
      <c r="A51" s="58" t="s">
        <v>31</v>
      </c>
      <c r="B51" s="26" t="s">
        <v>41</v>
      </c>
      <c r="C51" s="81">
        <v>0</v>
      </c>
      <c r="D51" s="81"/>
      <c r="E51" s="81"/>
      <c r="F51" s="81">
        <f>G51+H51</f>
        <v>16</v>
      </c>
      <c r="G51" s="83">
        <v>15</v>
      </c>
      <c r="H51" s="83">
        <v>1</v>
      </c>
      <c r="I51" s="161"/>
      <c r="J51" s="115">
        <v>0</v>
      </c>
      <c r="K51" s="115">
        <v>0</v>
      </c>
      <c r="L51" s="83">
        <f>M51+N51</f>
        <v>16</v>
      </c>
      <c r="M51" s="83">
        <f>D51+G51+J51</f>
        <v>15</v>
      </c>
      <c r="N51" s="83">
        <f>E51+H51+K51</f>
        <v>1</v>
      </c>
      <c r="O51" s="57" t="s">
        <v>52</v>
      </c>
      <c r="P51" s="57" t="s">
        <v>72</v>
      </c>
    </row>
  </sheetData>
  <mergeCells count="14">
    <mergeCell ref="O32:O34"/>
    <mergeCell ref="P4:P5"/>
    <mergeCell ref="F5:H5"/>
    <mergeCell ref="I5:K5"/>
    <mergeCell ref="O25:O26"/>
    <mergeCell ref="P25:P26"/>
    <mergeCell ref="A1:P1"/>
    <mergeCell ref="A2:P2"/>
    <mergeCell ref="A4:A5"/>
    <mergeCell ref="B4:B5"/>
    <mergeCell ref="C4:E5"/>
    <mergeCell ref="F4:K4"/>
    <mergeCell ref="L4:N5"/>
    <mergeCell ref="O4:O5"/>
  </mergeCells>
  <pageMargins left="0.59055118110236227" right="0.31496062992125984" top="0.59055118110236227" bottom="0.39370078740157483" header="0.31496062992125984" footer="0.31496062992125984"/>
  <pageSetup paperSize="9" scale="56" orientation="landscape" horizontalDpi="200" verticalDpi="4294967295"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9"/>
  <sheetViews>
    <sheetView view="pageLayout" zoomScaleNormal="130" zoomScaleSheetLayoutView="115" workbookViewId="0">
      <selection activeCell="A5" sqref="A5"/>
    </sheetView>
  </sheetViews>
  <sheetFormatPr defaultRowHeight="15" x14ac:dyDescent="0.25"/>
  <cols>
    <col min="1" max="1" width="100.140625" customWidth="1"/>
  </cols>
  <sheetData>
    <row r="1" spans="1:1" ht="18.75" x14ac:dyDescent="0.25">
      <c r="A1" s="192" t="s">
        <v>100</v>
      </c>
    </row>
    <row r="2" spans="1:1" ht="18.75" x14ac:dyDescent="0.25">
      <c r="A2" s="192" t="s">
        <v>102</v>
      </c>
    </row>
    <row r="3" spans="1:1" ht="18.75" x14ac:dyDescent="0.25">
      <c r="A3" s="193" t="s">
        <v>101</v>
      </c>
    </row>
    <row r="4" spans="1:1" ht="15.75" x14ac:dyDescent="0.25">
      <c r="A4" s="194"/>
    </row>
    <row r="5" spans="1:1" ht="243.75" x14ac:dyDescent="0.25">
      <c r="A5" s="199" t="s">
        <v>103</v>
      </c>
    </row>
    <row r="6" spans="1:1" ht="18.75" x14ac:dyDescent="0.25">
      <c r="A6" s="196"/>
    </row>
    <row r="7" spans="1:1" ht="18.75" x14ac:dyDescent="0.25">
      <c r="A7" s="196"/>
    </row>
    <row r="8" spans="1:1" ht="18.75" x14ac:dyDescent="0.25">
      <c r="A8" s="196"/>
    </row>
    <row r="9" spans="1:1" ht="18.75" x14ac:dyDescent="0.25">
      <c r="A9" s="196"/>
    </row>
    <row r="10" spans="1:1" ht="18.75" x14ac:dyDescent="0.25">
      <c r="A10" s="196"/>
    </row>
    <row r="11" spans="1:1" ht="18.75" x14ac:dyDescent="0.25">
      <c r="A11" s="196"/>
    </row>
    <row r="12" spans="1:1" ht="18.75" x14ac:dyDescent="0.25">
      <c r="A12" s="196"/>
    </row>
    <row r="13" spans="1:1" ht="18.75" x14ac:dyDescent="0.25">
      <c r="A13" s="196"/>
    </row>
    <row r="14" spans="1:1" ht="18.75" x14ac:dyDescent="0.25">
      <c r="A14" s="196"/>
    </row>
    <row r="15" spans="1:1" ht="18.75" x14ac:dyDescent="0.25">
      <c r="A15" s="196"/>
    </row>
    <row r="16" spans="1:1" ht="18.75" x14ac:dyDescent="0.25">
      <c r="A16" s="196"/>
    </row>
    <row r="17" spans="1:1" ht="18.75" x14ac:dyDescent="0.3">
      <c r="A17" s="197"/>
    </row>
    <row r="18" spans="1:1" x14ac:dyDescent="0.25">
      <c r="A18" s="198"/>
    </row>
    <row r="19" spans="1:1" ht="18.75" x14ac:dyDescent="0.25">
      <c r="A19" s="195"/>
    </row>
  </sheetData>
  <pageMargins left="1.1811023622047245" right="0.78740157480314965" top="0.78740157480314965" bottom="0.78740157480314965" header="0.31496062992125984" footer="0.31496062992125984"/>
  <pageSetup paperSize="9" orientation="portrait" horizont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2"/>
  <sheetViews>
    <sheetView tabSelected="1" topLeftCell="A40" zoomScale="70" zoomScaleNormal="70" zoomScaleSheetLayoutView="70" zoomScalePageLayoutView="70" workbookViewId="0">
      <selection activeCell="B4" sqref="B4:B6"/>
    </sheetView>
  </sheetViews>
  <sheetFormatPr defaultRowHeight="15.75" x14ac:dyDescent="0.25"/>
  <cols>
    <col min="1" max="1" width="6.140625" style="1" customWidth="1"/>
    <col min="2" max="2" width="79.28515625" style="4" customWidth="1"/>
    <col min="3" max="3" width="11.140625" style="3" customWidth="1"/>
    <col min="4" max="4" width="9.7109375" style="3" customWidth="1"/>
    <col min="5" max="6" width="11.140625" style="3" customWidth="1"/>
    <col min="7" max="7" width="9.42578125" style="28" customWidth="1"/>
    <col min="8" max="8" width="11.140625" style="28" customWidth="1"/>
    <col min="9" max="9" width="11.140625" style="88" customWidth="1"/>
    <col min="10" max="10" width="9.42578125" style="84" customWidth="1"/>
    <col min="11" max="11" width="11.140625" style="84" customWidth="1"/>
    <col min="12" max="12" width="12" style="28" bestFit="1" customWidth="1"/>
    <col min="13" max="13" width="13" style="28" customWidth="1"/>
    <col min="14" max="14" width="13.85546875" style="28" customWidth="1"/>
    <col min="15" max="15" width="45" style="1" hidden="1" customWidth="1"/>
    <col min="16" max="16" width="55.140625" style="1" hidden="1" customWidth="1"/>
    <col min="17" max="17" width="0" style="1" hidden="1" customWidth="1"/>
    <col min="18" max="263" width="9.140625" style="1"/>
    <col min="264" max="264" width="6.140625" style="1" customWidth="1"/>
    <col min="265" max="265" width="67.7109375" style="1" customWidth="1"/>
    <col min="266" max="266" width="17.85546875" style="1" customWidth="1"/>
    <col min="267" max="267" width="8.85546875" style="1" customWidth="1"/>
    <col min="268" max="268" width="9.42578125" style="1" customWidth="1"/>
    <col min="269" max="269" width="9.85546875" style="1" customWidth="1"/>
    <col min="270" max="270" width="40.28515625" style="1" customWidth="1"/>
    <col min="271" max="271" width="13" style="1" customWidth="1"/>
    <col min="272" max="519" width="9.140625" style="1"/>
    <col min="520" max="520" width="6.140625" style="1" customWidth="1"/>
    <col min="521" max="521" width="67.7109375" style="1" customWidth="1"/>
    <col min="522" max="522" width="17.85546875" style="1" customWidth="1"/>
    <col min="523" max="523" width="8.85546875" style="1" customWidth="1"/>
    <col min="524" max="524" width="9.42578125" style="1" customWidth="1"/>
    <col min="525" max="525" width="9.85546875" style="1" customWidth="1"/>
    <col min="526" max="526" width="40.28515625" style="1" customWidth="1"/>
    <col min="527" max="527" width="13" style="1" customWidth="1"/>
    <col min="528" max="775" width="9.140625" style="1"/>
    <col min="776" max="776" width="6.140625" style="1" customWidth="1"/>
    <col min="777" max="777" width="67.7109375" style="1" customWidth="1"/>
    <col min="778" max="778" width="17.85546875" style="1" customWidth="1"/>
    <col min="779" max="779" width="8.85546875" style="1" customWidth="1"/>
    <col min="780" max="780" width="9.42578125" style="1" customWidth="1"/>
    <col min="781" max="781" width="9.85546875" style="1" customWidth="1"/>
    <col min="782" max="782" width="40.28515625" style="1" customWidth="1"/>
    <col min="783" max="783" width="13" style="1" customWidth="1"/>
    <col min="784" max="1031" width="9.140625" style="1"/>
    <col min="1032" max="1032" width="6.140625" style="1" customWidth="1"/>
    <col min="1033" max="1033" width="67.7109375" style="1" customWidth="1"/>
    <col min="1034" max="1034" width="17.85546875" style="1" customWidth="1"/>
    <col min="1035" max="1035" width="8.85546875" style="1" customWidth="1"/>
    <col min="1036" max="1036" width="9.42578125" style="1" customWidth="1"/>
    <col min="1037" max="1037" width="9.85546875" style="1" customWidth="1"/>
    <col min="1038" max="1038" width="40.28515625" style="1" customWidth="1"/>
    <col min="1039" max="1039" width="13" style="1" customWidth="1"/>
    <col min="1040" max="1287" width="9.140625" style="1"/>
    <col min="1288" max="1288" width="6.140625" style="1" customWidth="1"/>
    <col min="1289" max="1289" width="67.7109375" style="1" customWidth="1"/>
    <col min="1290" max="1290" width="17.85546875" style="1" customWidth="1"/>
    <col min="1291" max="1291" width="8.85546875" style="1" customWidth="1"/>
    <col min="1292" max="1292" width="9.42578125" style="1" customWidth="1"/>
    <col min="1293" max="1293" width="9.85546875" style="1" customWidth="1"/>
    <col min="1294" max="1294" width="40.28515625" style="1" customWidth="1"/>
    <col min="1295" max="1295" width="13" style="1" customWidth="1"/>
    <col min="1296" max="1543" width="9.140625" style="1"/>
    <col min="1544" max="1544" width="6.140625" style="1" customWidth="1"/>
    <col min="1545" max="1545" width="67.7109375" style="1" customWidth="1"/>
    <col min="1546" max="1546" width="17.85546875" style="1" customWidth="1"/>
    <col min="1547" max="1547" width="8.85546875" style="1" customWidth="1"/>
    <col min="1548" max="1548" width="9.42578125" style="1" customWidth="1"/>
    <col min="1549" max="1549" width="9.85546875" style="1" customWidth="1"/>
    <col min="1550" max="1550" width="40.28515625" style="1" customWidth="1"/>
    <col min="1551" max="1551" width="13" style="1" customWidth="1"/>
    <col min="1552" max="1799" width="9.140625" style="1"/>
    <col min="1800" max="1800" width="6.140625" style="1" customWidth="1"/>
    <col min="1801" max="1801" width="67.7109375" style="1" customWidth="1"/>
    <col min="1802" max="1802" width="17.85546875" style="1" customWidth="1"/>
    <col min="1803" max="1803" width="8.85546875" style="1" customWidth="1"/>
    <col min="1804" max="1804" width="9.42578125" style="1" customWidth="1"/>
    <col min="1805" max="1805" width="9.85546875" style="1" customWidth="1"/>
    <col min="1806" max="1806" width="40.28515625" style="1" customWidth="1"/>
    <col min="1807" max="1807" width="13" style="1" customWidth="1"/>
    <col min="1808" max="2055" width="9.140625" style="1"/>
    <col min="2056" max="2056" width="6.140625" style="1" customWidth="1"/>
    <col min="2057" max="2057" width="67.7109375" style="1" customWidth="1"/>
    <col min="2058" max="2058" width="17.85546875" style="1" customWidth="1"/>
    <col min="2059" max="2059" width="8.85546875" style="1" customWidth="1"/>
    <col min="2060" max="2060" width="9.42578125" style="1" customWidth="1"/>
    <col min="2061" max="2061" width="9.85546875" style="1" customWidth="1"/>
    <col min="2062" max="2062" width="40.28515625" style="1" customWidth="1"/>
    <col min="2063" max="2063" width="13" style="1" customWidth="1"/>
    <col min="2064" max="2311" width="9.140625" style="1"/>
    <col min="2312" max="2312" width="6.140625" style="1" customWidth="1"/>
    <col min="2313" max="2313" width="67.7109375" style="1" customWidth="1"/>
    <col min="2314" max="2314" width="17.85546875" style="1" customWidth="1"/>
    <col min="2315" max="2315" width="8.85546875" style="1" customWidth="1"/>
    <col min="2316" max="2316" width="9.42578125" style="1" customWidth="1"/>
    <col min="2317" max="2317" width="9.85546875" style="1" customWidth="1"/>
    <col min="2318" max="2318" width="40.28515625" style="1" customWidth="1"/>
    <col min="2319" max="2319" width="13" style="1" customWidth="1"/>
    <col min="2320" max="2567" width="9.140625" style="1"/>
    <col min="2568" max="2568" width="6.140625" style="1" customWidth="1"/>
    <col min="2569" max="2569" width="67.7109375" style="1" customWidth="1"/>
    <col min="2570" max="2570" width="17.85546875" style="1" customWidth="1"/>
    <col min="2571" max="2571" width="8.85546875" style="1" customWidth="1"/>
    <col min="2572" max="2572" width="9.42578125" style="1" customWidth="1"/>
    <col min="2573" max="2573" width="9.85546875" style="1" customWidth="1"/>
    <col min="2574" max="2574" width="40.28515625" style="1" customWidth="1"/>
    <col min="2575" max="2575" width="13" style="1" customWidth="1"/>
    <col min="2576" max="2823" width="9.140625" style="1"/>
    <col min="2824" max="2824" width="6.140625" style="1" customWidth="1"/>
    <col min="2825" max="2825" width="67.7109375" style="1" customWidth="1"/>
    <col min="2826" max="2826" width="17.85546875" style="1" customWidth="1"/>
    <col min="2827" max="2827" width="8.85546875" style="1" customWidth="1"/>
    <col min="2828" max="2828" width="9.42578125" style="1" customWidth="1"/>
    <col min="2829" max="2829" width="9.85546875" style="1" customWidth="1"/>
    <col min="2830" max="2830" width="40.28515625" style="1" customWidth="1"/>
    <col min="2831" max="2831" width="13" style="1" customWidth="1"/>
    <col min="2832" max="3079" width="9.140625" style="1"/>
    <col min="3080" max="3080" width="6.140625" style="1" customWidth="1"/>
    <col min="3081" max="3081" width="67.7109375" style="1" customWidth="1"/>
    <col min="3082" max="3082" width="17.85546875" style="1" customWidth="1"/>
    <col min="3083" max="3083" width="8.85546875" style="1" customWidth="1"/>
    <col min="3084" max="3084" width="9.42578125" style="1" customWidth="1"/>
    <col min="3085" max="3085" width="9.85546875" style="1" customWidth="1"/>
    <col min="3086" max="3086" width="40.28515625" style="1" customWidth="1"/>
    <col min="3087" max="3087" width="13" style="1" customWidth="1"/>
    <col min="3088" max="3335" width="9.140625" style="1"/>
    <col min="3336" max="3336" width="6.140625" style="1" customWidth="1"/>
    <col min="3337" max="3337" width="67.7109375" style="1" customWidth="1"/>
    <col min="3338" max="3338" width="17.85546875" style="1" customWidth="1"/>
    <col min="3339" max="3339" width="8.85546875" style="1" customWidth="1"/>
    <col min="3340" max="3340" width="9.42578125" style="1" customWidth="1"/>
    <col min="3341" max="3341" width="9.85546875" style="1" customWidth="1"/>
    <col min="3342" max="3342" width="40.28515625" style="1" customWidth="1"/>
    <col min="3343" max="3343" width="13" style="1" customWidth="1"/>
    <col min="3344" max="3591" width="9.140625" style="1"/>
    <col min="3592" max="3592" width="6.140625" style="1" customWidth="1"/>
    <col min="3593" max="3593" width="67.7109375" style="1" customWidth="1"/>
    <col min="3594" max="3594" width="17.85546875" style="1" customWidth="1"/>
    <col min="3595" max="3595" width="8.85546875" style="1" customWidth="1"/>
    <col min="3596" max="3596" width="9.42578125" style="1" customWidth="1"/>
    <col min="3597" max="3597" width="9.85546875" style="1" customWidth="1"/>
    <col min="3598" max="3598" width="40.28515625" style="1" customWidth="1"/>
    <col min="3599" max="3599" width="13" style="1" customWidth="1"/>
    <col min="3600" max="3847" width="9.140625" style="1"/>
    <col min="3848" max="3848" width="6.140625" style="1" customWidth="1"/>
    <col min="3849" max="3849" width="67.7109375" style="1" customWidth="1"/>
    <col min="3850" max="3850" width="17.85546875" style="1" customWidth="1"/>
    <col min="3851" max="3851" width="8.85546875" style="1" customWidth="1"/>
    <col min="3852" max="3852" width="9.42578125" style="1" customWidth="1"/>
    <col min="3853" max="3853" width="9.85546875" style="1" customWidth="1"/>
    <col min="3854" max="3854" width="40.28515625" style="1" customWidth="1"/>
    <col min="3855" max="3855" width="13" style="1" customWidth="1"/>
    <col min="3856" max="4103" width="9.140625" style="1"/>
    <col min="4104" max="4104" width="6.140625" style="1" customWidth="1"/>
    <col min="4105" max="4105" width="67.7109375" style="1" customWidth="1"/>
    <col min="4106" max="4106" width="17.85546875" style="1" customWidth="1"/>
    <col min="4107" max="4107" width="8.85546875" style="1" customWidth="1"/>
    <col min="4108" max="4108" width="9.42578125" style="1" customWidth="1"/>
    <col min="4109" max="4109" width="9.85546875" style="1" customWidth="1"/>
    <col min="4110" max="4110" width="40.28515625" style="1" customWidth="1"/>
    <col min="4111" max="4111" width="13" style="1" customWidth="1"/>
    <col min="4112" max="4359" width="9.140625" style="1"/>
    <col min="4360" max="4360" width="6.140625" style="1" customWidth="1"/>
    <col min="4361" max="4361" width="67.7109375" style="1" customWidth="1"/>
    <col min="4362" max="4362" width="17.85546875" style="1" customWidth="1"/>
    <col min="4363" max="4363" width="8.85546875" style="1" customWidth="1"/>
    <col min="4364" max="4364" width="9.42578125" style="1" customWidth="1"/>
    <col min="4365" max="4365" width="9.85546875" style="1" customWidth="1"/>
    <col min="4366" max="4366" width="40.28515625" style="1" customWidth="1"/>
    <col min="4367" max="4367" width="13" style="1" customWidth="1"/>
    <col min="4368" max="4615" width="9.140625" style="1"/>
    <col min="4616" max="4616" width="6.140625" style="1" customWidth="1"/>
    <col min="4617" max="4617" width="67.7109375" style="1" customWidth="1"/>
    <col min="4618" max="4618" width="17.85546875" style="1" customWidth="1"/>
    <col min="4619" max="4619" width="8.85546875" style="1" customWidth="1"/>
    <col min="4620" max="4620" width="9.42578125" style="1" customWidth="1"/>
    <col min="4621" max="4621" width="9.85546875" style="1" customWidth="1"/>
    <col min="4622" max="4622" width="40.28515625" style="1" customWidth="1"/>
    <col min="4623" max="4623" width="13" style="1" customWidth="1"/>
    <col min="4624" max="4871" width="9.140625" style="1"/>
    <col min="4872" max="4872" width="6.140625" style="1" customWidth="1"/>
    <col min="4873" max="4873" width="67.7109375" style="1" customWidth="1"/>
    <col min="4874" max="4874" width="17.85546875" style="1" customWidth="1"/>
    <col min="4875" max="4875" width="8.85546875" style="1" customWidth="1"/>
    <col min="4876" max="4876" width="9.42578125" style="1" customWidth="1"/>
    <col min="4877" max="4877" width="9.85546875" style="1" customWidth="1"/>
    <col min="4878" max="4878" width="40.28515625" style="1" customWidth="1"/>
    <col min="4879" max="4879" width="13" style="1" customWidth="1"/>
    <col min="4880" max="5127" width="9.140625" style="1"/>
    <col min="5128" max="5128" width="6.140625" style="1" customWidth="1"/>
    <col min="5129" max="5129" width="67.7109375" style="1" customWidth="1"/>
    <col min="5130" max="5130" width="17.85546875" style="1" customWidth="1"/>
    <col min="5131" max="5131" width="8.85546875" style="1" customWidth="1"/>
    <col min="5132" max="5132" width="9.42578125" style="1" customWidth="1"/>
    <col min="5133" max="5133" width="9.85546875" style="1" customWidth="1"/>
    <col min="5134" max="5134" width="40.28515625" style="1" customWidth="1"/>
    <col min="5135" max="5135" width="13" style="1" customWidth="1"/>
    <col min="5136" max="5383" width="9.140625" style="1"/>
    <col min="5384" max="5384" width="6.140625" style="1" customWidth="1"/>
    <col min="5385" max="5385" width="67.7109375" style="1" customWidth="1"/>
    <col min="5386" max="5386" width="17.85546875" style="1" customWidth="1"/>
    <col min="5387" max="5387" width="8.85546875" style="1" customWidth="1"/>
    <col min="5388" max="5388" width="9.42578125" style="1" customWidth="1"/>
    <col min="5389" max="5389" width="9.85546875" style="1" customWidth="1"/>
    <col min="5390" max="5390" width="40.28515625" style="1" customWidth="1"/>
    <col min="5391" max="5391" width="13" style="1" customWidth="1"/>
    <col min="5392" max="5639" width="9.140625" style="1"/>
    <col min="5640" max="5640" width="6.140625" style="1" customWidth="1"/>
    <col min="5641" max="5641" width="67.7109375" style="1" customWidth="1"/>
    <col min="5642" max="5642" width="17.85546875" style="1" customWidth="1"/>
    <col min="5643" max="5643" width="8.85546875" style="1" customWidth="1"/>
    <col min="5644" max="5644" width="9.42578125" style="1" customWidth="1"/>
    <col min="5645" max="5645" width="9.85546875" style="1" customWidth="1"/>
    <col min="5646" max="5646" width="40.28515625" style="1" customWidth="1"/>
    <col min="5647" max="5647" width="13" style="1" customWidth="1"/>
    <col min="5648" max="5895" width="9.140625" style="1"/>
    <col min="5896" max="5896" width="6.140625" style="1" customWidth="1"/>
    <col min="5897" max="5897" width="67.7109375" style="1" customWidth="1"/>
    <col min="5898" max="5898" width="17.85546875" style="1" customWidth="1"/>
    <col min="5899" max="5899" width="8.85546875" style="1" customWidth="1"/>
    <col min="5900" max="5900" width="9.42578125" style="1" customWidth="1"/>
    <col min="5901" max="5901" width="9.85546875" style="1" customWidth="1"/>
    <col min="5902" max="5902" width="40.28515625" style="1" customWidth="1"/>
    <col min="5903" max="5903" width="13" style="1" customWidth="1"/>
    <col min="5904" max="6151" width="9.140625" style="1"/>
    <col min="6152" max="6152" width="6.140625" style="1" customWidth="1"/>
    <col min="6153" max="6153" width="67.7109375" style="1" customWidth="1"/>
    <col min="6154" max="6154" width="17.85546875" style="1" customWidth="1"/>
    <col min="6155" max="6155" width="8.85546875" style="1" customWidth="1"/>
    <col min="6156" max="6156" width="9.42578125" style="1" customWidth="1"/>
    <col min="6157" max="6157" width="9.85546875" style="1" customWidth="1"/>
    <col min="6158" max="6158" width="40.28515625" style="1" customWidth="1"/>
    <col min="6159" max="6159" width="13" style="1" customWidth="1"/>
    <col min="6160" max="6407" width="9.140625" style="1"/>
    <col min="6408" max="6408" width="6.140625" style="1" customWidth="1"/>
    <col min="6409" max="6409" width="67.7109375" style="1" customWidth="1"/>
    <col min="6410" max="6410" width="17.85546875" style="1" customWidth="1"/>
    <col min="6411" max="6411" width="8.85546875" style="1" customWidth="1"/>
    <col min="6412" max="6412" width="9.42578125" style="1" customWidth="1"/>
    <col min="6413" max="6413" width="9.85546875" style="1" customWidth="1"/>
    <col min="6414" max="6414" width="40.28515625" style="1" customWidth="1"/>
    <col min="6415" max="6415" width="13" style="1" customWidth="1"/>
    <col min="6416" max="6663" width="9.140625" style="1"/>
    <col min="6664" max="6664" width="6.140625" style="1" customWidth="1"/>
    <col min="6665" max="6665" width="67.7109375" style="1" customWidth="1"/>
    <col min="6666" max="6666" width="17.85546875" style="1" customWidth="1"/>
    <col min="6667" max="6667" width="8.85546875" style="1" customWidth="1"/>
    <col min="6668" max="6668" width="9.42578125" style="1" customWidth="1"/>
    <col min="6669" max="6669" width="9.85546875" style="1" customWidth="1"/>
    <col min="6670" max="6670" width="40.28515625" style="1" customWidth="1"/>
    <col min="6671" max="6671" width="13" style="1" customWidth="1"/>
    <col min="6672" max="6919" width="9.140625" style="1"/>
    <col min="6920" max="6920" width="6.140625" style="1" customWidth="1"/>
    <col min="6921" max="6921" width="67.7109375" style="1" customWidth="1"/>
    <col min="6922" max="6922" width="17.85546875" style="1" customWidth="1"/>
    <col min="6923" max="6923" width="8.85546875" style="1" customWidth="1"/>
    <col min="6924" max="6924" width="9.42578125" style="1" customWidth="1"/>
    <col min="6925" max="6925" width="9.85546875" style="1" customWidth="1"/>
    <col min="6926" max="6926" width="40.28515625" style="1" customWidth="1"/>
    <col min="6927" max="6927" width="13" style="1" customWidth="1"/>
    <col min="6928" max="7175" width="9.140625" style="1"/>
    <col min="7176" max="7176" width="6.140625" style="1" customWidth="1"/>
    <col min="7177" max="7177" width="67.7109375" style="1" customWidth="1"/>
    <col min="7178" max="7178" width="17.85546875" style="1" customWidth="1"/>
    <col min="7179" max="7179" width="8.85546875" style="1" customWidth="1"/>
    <col min="7180" max="7180" width="9.42578125" style="1" customWidth="1"/>
    <col min="7181" max="7181" width="9.85546875" style="1" customWidth="1"/>
    <col min="7182" max="7182" width="40.28515625" style="1" customWidth="1"/>
    <col min="7183" max="7183" width="13" style="1" customWidth="1"/>
    <col min="7184" max="7431" width="9.140625" style="1"/>
    <col min="7432" max="7432" width="6.140625" style="1" customWidth="1"/>
    <col min="7433" max="7433" width="67.7109375" style="1" customWidth="1"/>
    <col min="7434" max="7434" width="17.85546875" style="1" customWidth="1"/>
    <col min="7435" max="7435" width="8.85546875" style="1" customWidth="1"/>
    <col min="7436" max="7436" width="9.42578125" style="1" customWidth="1"/>
    <col min="7437" max="7437" width="9.85546875" style="1" customWidth="1"/>
    <col min="7438" max="7438" width="40.28515625" style="1" customWidth="1"/>
    <col min="7439" max="7439" width="13" style="1" customWidth="1"/>
    <col min="7440" max="7687" width="9.140625" style="1"/>
    <col min="7688" max="7688" width="6.140625" style="1" customWidth="1"/>
    <col min="7689" max="7689" width="67.7109375" style="1" customWidth="1"/>
    <col min="7690" max="7690" width="17.85546875" style="1" customWidth="1"/>
    <col min="7691" max="7691" width="8.85546875" style="1" customWidth="1"/>
    <col min="7692" max="7692" width="9.42578125" style="1" customWidth="1"/>
    <col min="7693" max="7693" width="9.85546875" style="1" customWidth="1"/>
    <col min="7694" max="7694" width="40.28515625" style="1" customWidth="1"/>
    <col min="7695" max="7695" width="13" style="1" customWidth="1"/>
    <col min="7696" max="7943" width="9.140625" style="1"/>
    <col min="7944" max="7944" width="6.140625" style="1" customWidth="1"/>
    <col min="7945" max="7945" width="67.7109375" style="1" customWidth="1"/>
    <col min="7946" max="7946" width="17.85546875" style="1" customWidth="1"/>
    <col min="7947" max="7947" width="8.85546875" style="1" customWidth="1"/>
    <col min="7948" max="7948" width="9.42578125" style="1" customWidth="1"/>
    <col min="7949" max="7949" width="9.85546875" style="1" customWidth="1"/>
    <col min="7950" max="7950" width="40.28515625" style="1" customWidth="1"/>
    <col min="7951" max="7951" width="13" style="1" customWidth="1"/>
    <col min="7952" max="8199" width="9.140625" style="1"/>
    <col min="8200" max="8200" width="6.140625" style="1" customWidth="1"/>
    <col min="8201" max="8201" width="67.7109375" style="1" customWidth="1"/>
    <col min="8202" max="8202" width="17.85546875" style="1" customWidth="1"/>
    <col min="8203" max="8203" width="8.85546875" style="1" customWidth="1"/>
    <col min="8204" max="8204" width="9.42578125" style="1" customWidth="1"/>
    <col min="8205" max="8205" width="9.85546875" style="1" customWidth="1"/>
    <col min="8206" max="8206" width="40.28515625" style="1" customWidth="1"/>
    <col min="8207" max="8207" width="13" style="1" customWidth="1"/>
    <col min="8208" max="8455" width="9.140625" style="1"/>
    <col min="8456" max="8456" width="6.140625" style="1" customWidth="1"/>
    <col min="8457" max="8457" width="67.7109375" style="1" customWidth="1"/>
    <col min="8458" max="8458" width="17.85546875" style="1" customWidth="1"/>
    <col min="8459" max="8459" width="8.85546875" style="1" customWidth="1"/>
    <col min="8460" max="8460" width="9.42578125" style="1" customWidth="1"/>
    <col min="8461" max="8461" width="9.85546875" style="1" customWidth="1"/>
    <col min="8462" max="8462" width="40.28515625" style="1" customWidth="1"/>
    <col min="8463" max="8463" width="13" style="1" customWidth="1"/>
    <col min="8464" max="8711" width="9.140625" style="1"/>
    <col min="8712" max="8712" width="6.140625" style="1" customWidth="1"/>
    <col min="8713" max="8713" width="67.7109375" style="1" customWidth="1"/>
    <col min="8714" max="8714" width="17.85546875" style="1" customWidth="1"/>
    <col min="8715" max="8715" width="8.85546875" style="1" customWidth="1"/>
    <col min="8716" max="8716" width="9.42578125" style="1" customWidth="1"/>
    <col min="8717" max="8717" width="9.85546875" style="1" customWidth="1"/>
    <col min="8718" max="8718" width="40.28515625" style="1" customWidth="1"/>
    <col min="8719" max="8719" width="13" style="1" customWidth="1"/>
    <col min="8720" max="8967" width="9.140625" style="1"/>
    <col min="8968" max="8968" width="6.140625" style="1" customWidth="1"/>
    <col min="8969" max="8969" width="67.7109375" style="1" customWidth="1"/>
    <col min="8970" max="8970" width="17.85546875" style="1" customWidth="1"/>
    <col min="8971" max="8971" width="8.85546875" style="1" customWidth="1"/>
    <col min="8972" max="8972" width="9.42578125" style="1" customWidth="1"/>
    <col min="8973" max="8973" width="9.85546875" style="1" customWidth="1"/>
    <col min="8974" max="8974" width="40.28515625" style="1" customWidth="1"/>
    <col min="8975" max="8975" width="13" style="1" customWidth="1"/>
    <col min="8976" max="9223" width="9.140625" style="1"/>
    <col min="9224" max="9224" width="6.140625" style="1" customWidth="1"/>
    <col min="9225" max="9225" width="67.7109375" style="1" customWidth="1"/>
    <col min="9226" max="9226" width="17.85546875" style="1" customWidth="1"/>
    <col min="9227" max="9227" width="8.85546875" style="1" customWidth="1"/>
    <col min="9228" max="9228" width="9.42578125" style="1" customWidth="1"/>
    <col min="9229" max="9229" width="9.85546875" style="1" customWidth="1"/>
    <col min="9230" max="9230" width="40.28515625" style="1" customWidth="1"/>
    <col min="9231" max="9231" width="13" style="1" customWidth="1"/>
    <col min="9232" max="9479" width="9.140625" style="1"/>
    <col min="9480" max="9480" width="6.140625" style="1" customWidth="1"/>
    <col min="9481" max="9481" width="67.7109375" style="1" customWidth="1"/>
    <col min="9482" max="9482" width="17.85546875" style="1" customWidth="1"/>
    <col min="9483" max="9483" width="8.85546875" style="1" customWidth="1"/>
    <col min="9484" max="9484" width="9.42578125" style="1" customWidth="1"/>
    <col min="9485" max="9485" width="9.85546875" style="1" customWidth="1"/>
    <col min="9486" max="9486" width="40.28515625" style="1" customWidth="1"/>
    <col min="9487" max="9487" width="13" style="1" customWidth="1"/>
    <col min="9488" max="9735" width="9.140625" style="1"/>
    <col min="9736" max="9736" width="6.140625" style="1" customWidth="1"/>
    <col min="9737" max="9737" width="67.7109375" style="1" customWidth="1"/>
    <col min="9738" max="9738" width="17.85546875" style="1" customWidth="1"/>
    <col min="9739" max="9739" width="8.85546875" style="1" customWidth="1"/>
    <col min="9740" max="9740" width="9.42578125" style="1" customWidth="1"/>
    <col min="9741" max="9741" width="9.85546875" style="1" customWidth="1"/>
    <col min="9742" max="9742" width="40.28515625" style="1" customWidth="1"/>
    <col min="9743" max="9743" width="13" style="1" customWidth="1"/>
    <col min="9744" max="9991" width="9.140625" style="1"/>
    <col min="9992" max="9992" width="6.140625" style="1" customWidth="1"/>
    <col min="9993" max="9993" width="67.7109375" style="1" customWidth="1"/>
    <col min="9994" max="9994" width="17.85546875" style="1" customWidth="1"/>
    <col min="9995" max="9995" width="8.85546875" style="1" customWidth="1"/>
    <col min="9996" max="9996" width="9.42578125" style="1" customWidth="1"/>
    <col min="9997" max="9997" width="9.85546875" style="1" customWidth="1"/>
    <col min="9998" max="9998" width="40.28515625" style="1" customWidth="1"/>
    <col min="9999" max="9999" width="13" style="1" customWidth="1"/>
    <col min="10000" max="10247" width="9.140625" style="1"/>
    <col min="10248" max="10248" width="6.140625" style="1" customWidth="1"/>
    <col min="10249" max="10249" width="67.7109375" style="1" customWidth="1"/>
    <col min="10250" max="10250" width="17.85546875" style="1" customWidth="1"/>
    <col min="10251" max="10251" width="8.85546875" style="1" customWidth="1"/>
    <col min="10252" max="10252" width="9.42578125" style="1" customWidth="1"/>
    <col min="10253" max="10253" width="9.85546875" style="1" customWidth="1"/>
    <col min="10254" max="10254" width="40.28515625" style="1" customWidth="1"/>
    <col min="10255" max="10255" width="13" style="1" customWidth="1"/>
    <col min="10256" max="10503" width="9.140625" style="1"/>
    <col min="10504" max="10504" width="6.140625" style="1" customWidth="1"/>
    <col min="10505" max="10505" width="67.7109375" style="1" customWidth="1"/>
    <col min="10506" max="10506" width="17.85546875" style="1" customWidth="1"/>
    <col min="10507" max="10507" width="8.85546875" style="1" customWidth="1"/>
    <col min="10508" max="10508" width="9.42578125" style="1" customWidth="1"/>
    <col min="10509" max="10509" width="9.85546875" style="1" customWidth="1"/>
    <col min="10510" max="10510" width="40.28515625" style="1" customWidth="1"/>
    <col min="10511" max="10511" width="13" style="1" customWidth="1"/>
    <col min="10512" max="10759" width="9.140625" style="1"/>
    <col min="10760" max="10760" width="6.140625" style="1" customWidth="1"/>
    <col min="10761" max="10761" width="67.7109375" style="1" customWidth="1"/>
    <col min="10762" max="10762" width="17.85546875" style="1" customWidth="1"/>
    <col min="10763" max="10763" width="8.85546875" style="1" customWidth="1"/>
    <col min="10764" max="10764" width="9.42578125" style="1" customWidth="1"/>
    <col min="10765" max="10765" width="9.85546875" style="1" customWidth="1"/>
    <col min="10766" max="10766" width="40.28515625" style="1" customWidth="1"/>
    <col min="10767" max="10767" width="13" style="1" customWidth="1"/>
    <col min="10768" max="11015" width="9.140625" style="1"/>
    <col min="11016" max="11016" width="6.140625" style="1" customWidth="1"/>
    <col min="11017" max="11017" width="67.7109375" style="1" customWidth="1"/>
    <col min="11018" max="11018" width="17.85546875" style="1" customWidth="1"/>
    <col min="11019" max="11019" width="8.85546875" style="1" customWidth="1"/>
    <col min="11020" max="11020" width="9.42578125" style="1" customWidth="1"/>
    <col min="11021" max="11021" width="9.85546875" style="1" customWidth="1"/>
    <col min="11022" max="11022" width="40.28515625" style="1" customWidth="1"/>
    <col min="11023" max="11023" width="13" style="1" customWidth="1"/>
    <col min="11024" max="11271" width="9.140625" style="1"/>
    <col min="11272" max="11272" width="6.140625" style="1" customWidth="1"/>
    <col min="11273" max="11273" width="67.7109375" style="1" customWidth="1"/>
    <col min="11274" max="11274" width="17.85546875" style="1" customWidth="1"/>
    <col min="11275" max="11275" width="8.85546875" style="1" customWidth="1"/>
    <col min="11276" max="11276" width="9.42578125" style="1" customWidth="1"/>
    <col min="11277" max="11277" width="9.85546875" style="1" customWidth="1"/>
    <col min="11278" max="11278" width="40.28515625" style="1" customWidth="1"/>
    <col min="11279" max="11279" width="13" style="1" customWidth="1"/>
    <col min="11280" max="11527" width="9.140625" style="1"/>
    <col min="11528" max="11528" width="6.140625" style="1" customWidth="1"/>
    <col min="11529" max="11529" width="67.7109375" style="1" customWidth="1"/>
    <col min="11530" max="11530" width="17.85546875" style="1" customWidth="1"/>
    <col min="11531" max="11531" width="8.85546875" style="1" customWidth="1"/>
    <col min="11532" max="11532" width="9.42578125" style="1" customWidth="1"/>
    <col min="11533" max="11533" width="9.85546875" style="1" customWidth="1"/>
    <col min="11534" max="11534" width="40.28515625" style="1" customWidth="1"/>
    <col min="11535" max="11535" width="13" style="1" customWidth="1"/>
    <col min="11536" max="11783" width="9.140625" style="1"/>
    <col min="11784" max="11784" width="6.140625" style="1" customWidth="1"/>
    <col min="11785" max="11785" width="67.7109375" style="1" customWidth="1"/>
    <col min="11786" max="11786" width="17.85546875" style="1" customWidth="1"/>
    <col min="11787" max="11787" width="8.85546875" style="1" customWidth="1"/>
    <col min="11788" max="11788" width="9.42578125" style="1" customWidth="1"/>
    <col min="11789" max="11789" width="9.85546875" style="1" customWidth="1"/>
    <col min="11790" max="11790" width="40.28515625" style="1" customWidth="1"/>
    <col min="11791" max="11791" width="13" style="1" customWidth="1"/>
    <col min="11792" max="12039" width="9.140625" style="1"/>
    <col min="12040" max="12040" width="6.140625" style="1" customWidth="1"/>
    <col min="12041" max="12041" width="67.7109375" style="1" customWidth="1"/>
    <col min="12042" max="12042" width="17.85546875" style="1" customWidth="1"/>
    <col min="12043" max="12043" width="8.85546875" style="1" customWidth="1"/>
    <col min="12044" max="12044" width="9.42578125" style="1" customWidth="1"/>
    <col min="12045" max="12045" width="9.85546875" style="1" customWidth="1"/>
    <col min="12046" max="12046" width="40.28515625" style="1" customWidth="1"/>
    <col min="12047" max="12047" width="13" style="1" customWidth="1"/>
    <col min="12048" max="12295" width="9.140625" style="1"/>
    <col min="12296" max="12296" width="6.140625" style="1" customWidth="1"/>
    <col min="12297" max="12297" width="67.7109375" style="1" customWidth="1"/>
    <col min="12298" max="12298" width="17.85546875" style="1" customWidth="1"/>
    <col min="12299" max="12299" width="8.85546875" style="1" customWidth="1"/>
    <col min="12300" max="12300" width="9.42578125" style="1" customWidth="1"/>
    <col min="12301" max="12301" width="9.85546875" style="1" customWidth="1"/>
    <col min="12302" max="12302" width="40.28515625" style="1" customWidth="1"/>
    <col min="12303" max="12303" width="13" style="1" customWidth="1"/>
    <col min="12304" max="12551" width="9.140625" style="1"/>
    <col min="12552" max="12552" width="6.140625" style="1" customWidth="1"/>
    <col min="12553" max="12553" width="67.7109375" style="1" customWidth="1"/>
    <col min="12554" max="12554" width="17.85546875" style="1" customWidth="1"/>
    <col min="12555" max="12555" width="8.85546875" style="1" customWidth="1"/>
    <col min="12556" max="12556" width="9.42578125" style="1" customWidth="1"/>
    <col min="12557" max="12557" width="9.85546875" style="1" customWidth="1"/>
    <col min="12558" max="12558" width="40.28515625" style="1" customWidth="1"/>
    <col min="12559" max="12559" width="13" style="1" customWidth="1"/>
    <col min="12560" max="12807" width="9.140625" style="1"/>
    <col min="12808" max="12808" width="6.140625" style="1" customWidth="1"/>
    <col min="12809" max="12809" width="67.7109375" style="1" customWidth="1"/>
    <col min="12810" max="12810" width="17.85546875" style="1" customWidth="1"/>
    <col min="12811" max="12811" width="8.85546875" style="1" customWidth="1"/>
    <col min="12812" max="12812" width="9.42578125" style="1" customWidth="1"/>
    <col min="12813" max="12813" width="9.85546875" style="1" customWidth="1"/>
    <col min="12814" max="12814" width="40.28515625" style="1" customWidth="1"/>
    <col min="12815" max="12815" width="13" style="1" customWidth="1"/>
    <col min="12816" max="13063" width="9.140625" style="1"/>
    <col min="13064" max="13064" width="6.140625" style="1" customWidth="1"/>
    <col min="13065" max="13065" width="67.7109375" style="1" customWidth="1"/>
    <col min="13066" max="13066" width="17.85546875" style="1" customWidth="1"/>
    <col min="13067" max="13067" width="8.85546875" style="1" customWidth="1"/>
    <col min="13068" max="13068" width="9.42578125" style="1" customWidth="1"/>
    <col min="13069" max="13069" width="9.85546875" style="1" customWidth="1"/>
    <col min="13070" max="13070" width="40.28515625" style="1" customWidth="1"/>
    <col min="13071" max="13071" width="13" style="1" customWidth="1"/>
    <col min="13072" max="13319" width="9.140625" style="1"/>
    <col min="13320" max="13320" width="6.140625" style="1" customWidth="1"/>
    <col min="13321" max="13321" width="67.7109375" style="1" customWidth="1"/>
    <col min="13322" max="13322" width="17.85546875" style="1" customWidth="1"/>
    <col min="13323" max="13323" width="8.85546875" style="1" customWidth="1"/>
    <col min="13324" max="13324" width="9.42578125" style="1" customWidth="1"/>
    <col min="13325" max="13325" width="9.85546875" style="1" customWidth="1"/>
    <col min="13326" max="13326" width="40.28515625" style="1" customWidth="1"/>
    <col min="13327" max="13327" width="13" style="1" customWidth="1"/>
    <col min="13328" max="13575" width="9.140625" style="1"/>
    <col min="13576" max="13576" width="6.140625" style="1" customWidth="1"/>
    <col min="13577" max="13577" width="67.7109375" style="1" customWidth="1"/>
    <col min="13578" max="13578" width="17.85546875" style="1" customWidth="1"/>
    <col min="13579" max="13579" width="8.85546875" style="1" customWidth="1"/>
    <col min="13580" max="13580" width="9.42578125" style="1" customWidth="1"/>
    <col min="13581" max="13581" width="9.85546875" style="1" customWidth="1"/>
    <col min="13582" max="13582" width="40.28515625" style="1" customWidth="1"/>
    <col min="13583" max="13583" width="13" style="1" customWidth="1"/>
    <col min="13584" max="13831" width="9.140625" style="1"/>
    <col min="13832" max="13832" width="6.140625" style="1" customWidth="1"/>
    <col min="13833" max="13833" width="67.7109375" style="1" customWidth="1"/>
    <col min="13834" max="13834" width="17.85546875" style="1" customWidth="1"/>
    <col min="13835" max="13835" width="8.85546875" style="1" customWidth="1"/>
    <col min="13836" max="13836" width="9.42578125" style="1" customWidth="1"/>
    <col min="13837" max="13837" width="9.85546875" style="1" customWidth="1"/>
    <col min="13838" max="13838" width="40.28515625" style="1" customWidth="1"/>
    <col min="13839" max="13839" width="13" style="1" customWidth="1"/>
    <col min="13840" max="14087" width="9.140625" style="1"/>
    <col min="14088" max="14088" width="6.140625" style="1" customWidth="1"/>
    <col min="14089" max="14089" width="67.7109375" style="1" customWidth="1"/>
    <col min="14090" max="14090" width="17.85546875" style="1" customWidth="1"/>
    <col min="14091" max="14091" width="8.85546875" style="1" customWidth="1"/>
    <col min="14092" max="14092" width="9.42578125" style="1" customWidth="1"/>
    <col min="14093" max="14093" width="9.85546875" style="1" customWidth="1"/>
    <col min="14094" max="14094" width="40.28515625" style="1" customWidth="1"/>
    <col min="14095" max="14095" width="13" style="1" customWidth="1"/>
    <col min="14096" max="14343" width="9.140625" style="1"/>
    <col min="14344" max="14344" width="6.140625" style="1" customWidth="1"/>
    <col min="14345" max="14345" width="67.7109375" style="1" customWidth="1"/>
    <col min="14346" max="14346" width="17.85546875" style="1" customWidth="1"/>
    <col min="14347" max="14347" width="8.85546875" style="1" customWidth="1"/>
    <col min="14348" max="14348" width="9.42578125" style="1" customWidth="1"/>
    <col min="14349" max="14349" width="9.85546875" style="1" customWidth="1"/>
    <col min="14350" max="14350" width="40.28515625" style="1" customWidth="1"/>
    <col min="14351" max="14351" width="13" style="1" customWidth="1"/>
    <col min="14352" max="14599" width="9.140625" style="1"/>
    <col min="14600" max="14600" width="6.140625" style="1" customWidth="1"/>
    <col min="14601" max="14601" width="67.7109375" style="1" customWidth="1"/>
    <col min="14602" max="14602" width="17.85546875" style="1" customWidth="1"/>
    <col min="14603" max="14603" width="8.85546875" style="1" customWidth="1"/>
    <col min="14604" max="14604" width="9.42578125" style="1" customWidth="1"/>
    <col min="14605" max="14605" width="9.85546875" style="1" customWidth="1"/>
    <col min="14606" max="14606" width="40.28515625" style="1" customWidth="1"/>
    <col min="14607" max="14607" width="13" style="1" customWidth="1"/>
    <col min="14608" max="14855" width="9.140625" style="1"/>
    <col min="14856" max="14856" width="6.140625" style="1" customWidth="1"/>
    <col min="14857" max="14857" width="67.7109375" style="1" customWidth="1"/>
    <col min="14858" max="14858" width="17.85546875" style="1" customWidth="1"/>
    <col min="14859" max="14859" width="8.85546875" style="1" customWidth="1"/>
    <col min="14860" max="14860" width="9.42578125" style="1" customWidth="1"/>
    <col min="14861" max="14861" width="9.85546875" style="1" customWidth="1"/>
    <col min="14862" max="14862" width="40.28515625" style="1" customWidth="1"/>
    <col min="14863" max="14863" width="13" style="1" customWidth="1"/>
    <col min="14864" max="15111" width="9.140625" style="1"/>
    <col min="15112" max="15112" width="6.140625" style="1" customWidth="1"/>
    <col min="15113" max="15113" width="67.7109375" style="1" customWidth="1"/>
    <col min="15114" max="15114" width="17.85546875" style="1" customWidth="1"/>
    <col min="15115" max="15115" width="8.85546875" style="1" customWidth="1"/>
    <col min="15116" max="15116" width="9.42578125" style="1" customWidth="1"/>
    <col min="15117" max="15117" width="9.85546875" style="1" customWidth="1"/>
    <col min="15118" max="15118" width="40.28515625" style="1" customWidth="1"/>
    <col min="15119" max="15119" width="13" style="1" customWidth="1"/>
    <col min="15120" max="15367" width="9.140625" style="1"/>
    <col min="15368" max="15368" width="6.140625" style="1" customWidth="1"/>
    <col min="15369" max="15369" width="67.7109375" style="1" customWidth="1"/>
    <col min="15370" max="15370" width="17.85546875" style="1" customWidth="1"/>
    <col min="15371" max="15371" width="8.85546875" style="1" customWidth="1"/>
    <col min="15372" max="15372" width="9.42578125" style="1" customWidth="1"/>
    <col min="15373" max="15373" width="9.85546875" style="1" customWidth="1"/>
    <col min="15374" max="15374" width="40.28515625" style="1" customWidth="1"/>
    <col min="15375" max="15375" width="13" style="1" customWidth="1"/>
    <col min="15376" max="15623" width="9.140625" style="1"/>
    <col min="15624" max="15624" width="6.140625" style="1" customWidth="1"/>
    <col min="15625" max="15625" width="67.7109375" style="1" customWidth="1"/>
    <col min="15626" max="15626" width="17.85546875" style="1" customWidth="1"/>
    <col min="15627" max="15627" width="8.85546875" style="1" customWidth="1"/>
    <col min="15628" max="15628" width="9.42578125" style="1" customWidth="1"/>
    <col min="15629" max="15629" width="9.85546875" style="1" customWidth="1"/>
    <col min="15630" max="15630" width="40.28515625" style="1" customWidth="1"/>
    <col min="15631" max="15631" width="13" style="1" customWidth="1"/>
    <col min="15632" max="15879" width="9.140625" style="1"/>
    <col min="15880" max="15880" width="6.140625" style="1" customWidth="1"/>
    <col min="15881" max="15881" width="67.7109375" style="1" customWidth="1"/>
    <col min="15882" max="15882" width="17.85546875" style="1" customWidth="1"/>
    <col min="15883" max="15883" width="8.85546875" style="1" customWidth="1"/>
    <col min="15884" max="15884" width="9.42578125" style="1" customWidth="1"/>
    <col min="15885" max="15885" width="9.85546875" style="1" customWidth="1"/>
    <col min="15886" max="15886" width="40.28515625" style="1" customWidth="1"/>
    <col min="15887" max="15887" width="13" style="1" customWidth="1"/>
    <col min="15888" max="16135" width="9.140625" style="1"/>
    <col min="16136" max="16136" width="6.140625" style="1" customWidth="1"/>
    <col min="16137" max="16137" width="67.7109375" style="1" customWidth="1"/>
    <col min="16138" max="16138" width="17.85546875" style="1" customWidth="1"/>
    <col min="16139" max="16139" width="8.85546875" style="1" customWidth="1"/>
    <col min="16140" max="16140" width="9.42578125" style="1" customWidth="1"/>
    <col min="16141" max="16141" width="9.85546875" style="1" customWidth="1"/>
    <col min="16142" max="16142" width="40.28515625" style="1" customWidth="1"/>
    <col min="16143" max="16143" width="13" style="1" customWidth="1"/>
    <col min="16144" max="16384" width="9.140625" style="1"/>
  </cols>
  <sheetData>
    <row r="1" spans="1:17" ht="33" customHeight="1" x14ac:dyDescent="0.25">
      <c r="A1" s="272" t="s">
        <v>93</v>
      </c>
      <c r="B1" s="272"/>
      <c r="C1" s="272"/>
      <c r="D1" s="272"/>
      <c r="E1" s="272"/>
      <c r="F1" s="272"/>
      <c r="G1" s="272"/>
      <c r="H1" s="272"/>
      <c r="I1" s="272"/>
      <c r="J1" s="272"/>
      <c r="K1" s="272"/>
      <c r="L1" s="272"/>
      <c r="M1" s="272"/>
      <c r="N1" s="272"/>
      <c r="O1" s="272"/>
      <c r="P1" s="272"/>
    </row>
    <row r="2" spans="1:17" ht="21" customHeight="1" x14ac:dyDescent="0.25">
      <c r="A2" s="271" t="s">
        <v>113</v>
      </c>
      <c r="B2" s="271"/>
      <c r="C2" s="271"/>
      <c r="D2" s="271"/>
      <c r="E2" s="271"/>
      <c r="F2" s="271"/>
      <c r="G2" s="271"/>
      <c r="H2" s="271"/>
      <c r="I2" s="271"/>
      <c r="J2" s="271"/>
      <c r="K2" s="271"/>
      <c r="L2" s="271"/>
      <c r="M2" s="271"/>
      <c r="N2" s="271"/>
      <c r="O2" s="271"/>
      <c r="P2" s="271"/>
    </row>
    <row r="3" spans="1:17" ht="15.75" customHeight="1" x14ac:dyDescent="0.25">
      <c r="A3" s="3"/>
      <c r="L3" s="228" t="s">
        <v>88</v>
      </c>
      <c r="M3" s="228"/>
      <c r="N3" s="228"/>
      <c r="O3" s="49"/>
      <c r="P3" s="5" t="s">
        <v>0</v>
      </c>
      <c r="Q3" s="49"/>
    </row>
    <row r="4" spans="1:17" ht="21.75" customHeight="1" x14ac:dyDescent="0.25">
      <c r="A4" s="229" t="s">
        <v>1</v>
      </c>
      <c r="B4" s="229" t="s">
        <v>92</v>
      </c>
      <c r="C4" s="232" t="s">
        <v>73</v>
      </c>
      <c r="D4" s="233"/>
      <c r="E4" s="234"/>
      <c r="F4" s="248" t="s">
        <v>91</v>
      </c>
      <c r="G4" s="249"/>
      <c r="H4" s="249"/>
      <c r="I4" s="249"/>
      <c r="J4" s="249"/>
      <c r="K4" s="250"/>
      <c r="L4" s="242" t="s">
        <v>3</v>
      </c>
      <c r="M4" s="243"/>
      <c r="N4" s="244"/>
      <c r="O4" s="238" t="s">
        <v>4</v>
      </c>
      <c r="P4" s="238" t="s">
        <v>5</v>
      </c>
    </row>
    <row r="5" spans="1:17" ht="24" customHeight="1" x14ac:dyDescent="0.25">
      <c r="A5" s="230"/>
      <c r="B5" s="230"/>
      <c r="C5" s="235"/>
      <c r="D5" s="236"/>
      <c r="E5" s="237"/>
      <c r="F5" s="251"/>
      <c r="G5" s="252"/>
      <c r="H5" s="252"/>
      <c r="I5" s="252"/>
      <c r="J5" s="252"/>
      <c r="K5" s="253"/>
      <c r="L5" s="245"/>
      <c r="M5" s="246"/>
      <c r="N5" s="247"/>
      <c r="O5" s="238"/>
      <c r="P5" s="238"/>
    </row>
    <row r="6" spans="1:17" ht="68.25" customHeight="1" x14ac:dyDescent="0.25">
      <c r="A6" s="231"/>
      <c r="B6" s="231"/>
      <c r="C6" s="29" t="s">
        <v>76</v>
      </c>
      <c r="D6" s="29" t="s">
        <v>77</v>
      </c>
      <c r="E6" s="29" t="s">
        <v>78</v>
      </c>
      <c r="F6" s="29" t="s">
        <v>7</v>
      </c>
      <c r="G6" s="6" t="s">
        <v>77</v>
      </c>
      <c r="H6" s="6" t="s">
        <v>78</v>
      </c>
      <c r="I6" s="89" t="s">
        <v>107</v>
      </c>
      <c r="J6" s="86" t="s">
        <v>77</v>
      </c>
      <c r="K6" s="86" t="s">
        <v>78</v>
      </c>
      <c r="L6" s="29" t="s">
        <v>76</v>
      </c>
      <c r="M6" s="6" t="s">
        <v>77</v>
      </c>
      <c r="N6" s="6" t="s">
        <v>78</v>
      </c>
      <c r="O6" s="238"/>
      <c r="P6" s="238"/>
    </row>
    <row r="7" spans="1:17" ht="34.5" customHeight="1" x14ac:dyDescent="0.25">
      <c r="A7" s="7" t="s">
        <v>79</v>
      </c>
      <c r="B7" s="7" t="s">
        <v>80</v>
      </c>
      <c r="C7" s="7" t="s">
        <v>81</v>
      </c>
      <c r="D7" s="7">
        <v>2</v>
      </c>
      <c r="E7" s="7">
        <v>3</v>
      </c>
      <c r="F7" s="7" t="s">
        <v>82</v>
      </c>
      <c r="G7" s="7">
        <v>5</v>
      </c>
      <c r="H7" s="7">
        <v>6</v>
      </c>
      <c r="I7" s="90" t="s">
        <v>83</v>
      </c>
      <c r="J7" s="87">
        <v>8</v>
      </c>
      <c r="K7" s="87">
        <v>9</v>
      </c>
      <c r="L7" s="7" t="s">
        <v>84</v>
      </c>
      <c r="M7" s="61" t="s">
        <v>85</v>
      </c>
      <c r="N7" s="61" t="s">
        <v>86</v>
      </c>
      <c r="O7" s="29"/>
      <c r="P7" s="29"/>
    </row>
    <row r="8" spans="1:17" ht="26.25" customHeight="1" x14ac:dyDescent="0.25">
      <c r="A8" s="7"/>
      <c r="B8" s="7" t="s">
        <v>87</v>
      </c>
      <c r="C8" s="118">
        <f>C9+C18</f>
        <v>6449</v>
      </c>
      <c r="D8" s="118">
        <f t="shared" ref="D8:N8" si="0">D9+D18</f>
        <v>6141</v>
      </c>
      <c r="E8" s="118">
        <f t="shared" si="0"/>
        <v>308</v>
      </c>
      <c r="F8" s="118">
        <f t="shared" si="0"/>
        <v>2514</v>
      </c>
      <c r="G8" s="118">
        <f t="shared" si="0"/>
        <v>2286</v>
      </c>
      <c r="H8" s="118">
        <f t="shared" si="0"/>
        <v>228</v>
      </c>
      <c r="I8" s="177">
        <f t="shared" si="0"/>
        <v>-2514</v>
      </c>
      <c r="J8" s="177">
        <f t="shared" si="0"/>
        <v>-2286</v>
      </c>
      <c r="K8" s="177">
        <f t="shared" si="0"/>
        <v>-228</v>
      </c>
      <c r="L8" s="118">
        <f t="shared" si="0"/>
        <v>6449</v>
      </c>
      <c r="M8" s="118">
        <f t="shared" si="0"/>
        <v>6141</v>
      </c>
      <c r="N8" s="118">
        <f t="shared" si="0"/>
        <v>308</v>
      </c>
      <c r="O8" s="29"/>
      <c r="P8" s="29"/>
    </row>
    <row r="9" spans="1:17" ht="38.25" customHeight="1" x14ac:dyDescent="0.25">
      <c r="A9" s="7"/>
      <c r="B9" s="8" t="s">
        <v>115</v>
      </c>
      <c r="C9" s="119">
        <f>C10+C15</f>
        <v>790</v>
      </c>
      <c r="D9" s="119">
        <f t="shared" ref="D9:H9" si="1">D10+D15</f>
        <v>752</v>
      </c>
      <c r="E9" s="119">
        <f t="shared" si="1"/>
        <v>38</v>
      </c>
      <c r="F9" s="119">
        <f t="shared" si="1"/>
        <v>383</v>
      </c>
      <c r="G9" s="119">
        <f t="shared" si="1"/>
        <v>365</v>
      </c>
      <c r="H9" s="119">
        <f t="shared" si="1"/>
        <v>18</v>
      </c>
      <c r="I9" s="177">
        <f t="shared" ref="I9" si="2">I10+I15</f>
        <v>-383</v>
      </c>
      <c r="J9" s="177">
        <f t="shared" ref="J9" si="3">J10+J15</f>
        <v>-365</v>
      </c>
      <c r="K9" s="177">
        <f t="shared" ref="K9" si="4">K10+K15</f>
        <v>-18</v>
      </c>
      <c r="L9" s="119">
        <f>L10+L15</f>
        <v>790</v>
      </c>
      <c r="M9" s="119">
        <f t="shared" ref="M9:N9" si="5">M10+M15</f>
        <v>752</v>
      </c>
      <c r="N9" s="119">
        <f t="shared" si="5"/>
        <v>38</v>
      </c>
      <c r="O9" s="10"/>
      <c r="P9" s="10"/>
    </row>
    <row r="10" spans="1:17" s="14" customFormat="1" ht="47.25" customHeight="1" x14ac:dyDescent="0.25">
      <c r="A10" s="11" t="s">
        <v>18</v>
      </c>
      <c r="B10" s="12" t="s">
        <v>55</v>
      </c>
      <c r="C10" s="120">
        <f t="shared" ref="C10:J10" si="6">C11+C13</f>
        <v>500</v>
      </c>
      <c r="D10" s="120">
        <f t="shared" si="6"/>
        <v>476</v>
      </c>
      <c r="E10" s="120">
        <f t="shared" si="6"/>
        <v>24</v>
      </c>
      <c r="F10" s="120">
        <f t="shared" si="6"/>
        <v>214</v>
      </c>
      <c r="G10" s="120">
        <f t="shared" si="6"/>
        <v>204</v>
      </c>
      <c r="H10" s="120">
        <f t="shared" si="6"/>
        <v>10</v>
      </c>
      <c r="I10" s="178">
        <f t="shared" si="6"/>
        <v>-383</v>
      </c>
      <c r="J10" s="178">
        <f t="shared" si="6"/>
        <v>-365</v>
      </c>
      <c r="K10" s="178">
        <f t="shared" ref="K10" si="7">K11+K13</f>
        <v>-18</v>
      </c>
      <c r="L10" s="120">
        <f>L11+L13</f>
        <v>331</v>
      </c>
      <c r="M10" s="120">
        <f t="shared" ref="M10:N10" si="8">M11+M13</f>
        <v>315</v>
      </c>
      <c r="N10" s="120">
        <f t="shared" si="8"/>
        <v>16</v>
      </c>
      <c r="O10" s="13"/>
      <c r="P10" s="13"/>
    </row>
    <row r="11" spans="1:17" ht="39.75" customHeight="1" x14ac:dyDescent="0.25">
      <c r="A11" s="15">
        <v>1</v>
      </c>
      <c r="B11" s="16" t="s">
        <v>9</v>
      </c>
      <c r="C11" s="121">
        <f>C12</f>
        <v>500</v>
      </c>
      <c r="D11" s="121">
        <f t="shared" ref="D11:E11" si="9">D12</f>
        <v>476</v>
      </c>
      <c r="E11" s="121">
        <f t="shared" si="9"/>
        <v>24</v>
      </c>
      <c r="F11" s="121">
        <f t="shared" ref="F11:L11" si="10">F12</f>
        <v>0</v>
      </c>
      <c r="G11" s="121">
        <f t="shared" si="10"/>
        <v>0</v>
      </c>
      <c r="H11" s="121">
        <f t="shared" si="10"/>
        <v>0</v>
      </c>
      <c r="I11" s="179">
        <f t="shared" si="10"/>
        <v>-383</v>
      </c>
      <c r="J11" s="179">
        <f t="shared" si="10"/>
        <v>-365</v>
      </c>
      <c r="K11" s="179">
        <f t="shared" si="10"/>
        <v>-18</v>
      </c>
      <c r="L11" s="121">
        <f t="shared" si="10"/>
        <v>117</v>
      </c>
      <c r="M11" s="121">
        <f t="shared" ref="M11:N11" si="11">M12</f>
        <v>111</v>
      </c>
      <c r="N11" s="121">
        <f t="shared" si="11"/>
        <v>6</v>
      </c>
      <c r="O11" s="17"/>
      <c r="P11" s="17"/>
    </row>
    <row r="12" spans="1:17" s="21" customFormat="1" ht="23.25" customHeight="1" x14ac:dyDescent="0.25">
      <c r="A12" s="18"/>
      <c r="B12" s="19" t="s">
        <v>10</v>
      </c>
      <c r="C12" s="122">
        <f>D12+E12</f>
        <v>500</v>
      </c>
      <c r="D12" s="122">
        <v>476</v>
      </c>
      <c r="E12" s="122">
        <v>24</v>
      </c>
      <c r="F12" s="122"/>
      <c r="G12" s="122"/>
      <c r="H12" s="122"/>
      <c r="I12" s="180">
        <f>J12+K12</f>
        <v>-383</v>
      </c>
      <c r="J12" s="180">
        <v>-365</v>
      </c>
      <c r="K12" s="180">
        <v>-18</v>
      </c>
      <c r="L12" s="122">
        <f>M12+N12</f>
        <v>117</v>
      </c>
      <c r="M12" s="122">
        <f>D12+G12+J12</f>
        <v>111</v>
      </c>
      <c r="N12" s="122">
        <f>E12+H12+K12</f>
        <v>6</v>
      </c>
      <c r="O12" s="20" t="s">
        <v>11</v>
      </c>
      <c r="P12" s="20"/>
    </row>
    <row r="13" spans="1:17" ht="21.75" customHeight="1" x14ac:dyDescent="0.25">
      <c r="A13" s="15">
        <v>2</v>
      </c>
      <c r="B13" s="17" t="s">
        <v>12</v>
      </c>
      <c r="C13" s="123">
        <f>C14</f>
        <v>0</v>
      </c>
      <c r="D13" s="123">
        <f t="shared" ref="D13:H13" si="12">D14</f>
        <v>0</v>
      </c>
      <c r="E13" s="123">
        <f t="shared" si="12"/>
        <v>0</v>
      </c>
      <c r="F13" s="123">
        <f t="shared" si="12"/>
        <v>214</v>
      </c>
      <c r="G13" s="123">
        <f t="shared" si="12"/>
        <v>204</v>
      </c>
      <c r="H13" s="123">
        <f t="shared" si="12"/>
        <v>10</v>
      </c>
      <c r="I13" s="179">
        <f t="shared" ref="I13" si="13">I14</f>
        <v>0</v>
      </c>
      <c r="J13" s="179">
        <f t="shared" ref="J13" si="14">J14</f>
        <v>0</v>
      </c>
      <c r="K13" s="179">
        <f t="shared" ref="K13" si="15">K14</f>
        <v>0</v>
      </c>
      <c r="L13" s="123">
        <f>L14</f>
        <v>214</v>
      </c>
      <c r="M13" s="123">
        <f t="shared" ref="M13:N13" si="16">M14</f>
        <v>204</v>
      </c>
      <c r="N13" s="123">
        <f t="shared" si="16"/>
        <v>10</v>
      </c>
      <c r="O13" s="17"/>
      <c r="P13" s="17"/>
    </row>
    <row r="14" spans="1:17" ht="23.25" customHeight="1" x14ac:dyDescent="0.25">
      <c r="A14" s="15"/>
      <c r="B14" s="17" t="s">
        <v>10</v>
      </c>
      <c r="C14" s="123">
        <f>D14+E14</f>
        <v>0</v>
      </c>
      <c r="D14" s="123"/>
      <c r="E14" s="123"/>
      <c r="F14" s="123">
        <f>G14+H14</f>
        <v>214</v>
      </c>
      <c r="G14" s="123">
        <v>204</v>
      </c>
      <c r="H14" s="123">
        <v>10</v>
      </c>
      <c r="I14" s="179"/>
      <c r="J14" s="179"/>
      <c r="K14" s="179"/>
      <c r="L14" s="123">
        <f>M14+N14</f>
        <v>214</v>
      </c>
      <c r="M14" s="122">
        <f>D14+G14+J14</f>
        <v>204</v>
      </c>
      <c r="N14" s="122">
        <f>E14+H14+K14</f>
        <v>10</v>
      </c>
      <c r="O14" s="17" t="s">
        <v>13</v>
      </c>
      <c r="P14" s="17"/>
    </row>
    <row r="15" spans="1:17" s="14" customFormat="1" ht="54.75" customHeight="1" x14ac:dyDescent="0.25">
      <c r="A15" s="22" t="s">
        <v>8</v>
      </c>
      <c r="B15" s="23" t="s">
        <v>58</v>
      </c>
      <c r="C15" s="124">
        <f>C16</f>
        <v>290</v>
      </c>
      <c r="D15" s="124">
        <f t="shared" ref="D15:N15" si="17">D16</f>
        <v>276</v>
      </c>
      <c r="E15" s="124">
        <f t="shared" si="17"/>
        <v>14</v>
      </c>
      <c r="F15" s="124">
        <f t="shared" si="17"/>
        <v>169</v>
      </c>
      <c r="G15" s="124">
        <f t="shared" si="17"/>
        <v>161</v>
      </c>
      <c r="H15" s="124">
        <f t="shared" si="17"/>
        <v>8</v>
      </c>
      <c r="I15" s="181">
        <f t="shared" ref="I15:I16" si="18">I16</f>
        <v>0</v>
      </c>
      <c r="J15" s="181">
        <f t="shared" ref="J15" si="19">J16</f>
        <v>0</v>
      </c>
      <c r="K15" s="181">
        <f t="shared" ref="K15" si="20">K16</f>
        <v>0</v>
      </c>
      <c r="L15" s="124">
        <f t="shared" si="17"/>
        <v>459</v>
      </c>
      <c r="M15" s="124">
        <f t="shared" si="17"/>
        <v>437</v>
      </c>
      <c r="N15" s="124">
        <f t="shared" si="17"/>
        <v>22</v>
      </c>
      <c r="O15" s="23"/>
      <c r="P15" s="23"/>
    </row>
    <row r="16" spans="1:17" s="14" customFormat="1" ht="45" customHeight="1" x14ac:dyDescent="0.25">
      <c r="A16" s="15">
        <v>1</v>
      </c>
      <c r="B16" s="16" t="s">
        <v>15</v>
      </c>
      <c r="C16" s="121">
        <f>C17</f>
        <v>290</v>
      </c>
      <c r="D16" s="121">
        <f t="shared" ref="D16:F16" si="21">D17</f>
        <v>276</v>
      </c>
      <c r="E16" s="121">
        <f t="shared" si="21"/>
        <v>14</v>
      </c>
      <c r="F16" s="121">
        <f t="shared" si="21"/>
        <v>169</v>
      </c>
      <c r="G16" s="121">
        <f t="shared" ref="G16:N16" si="22">G17</f>
        <v>161</v>
      </c>
      <c r="H16" s="121">
        <f t="shared" si="22"/>
        <v>8</v>
      </c>
      <c r="I16" s="179">
        <f t="shared" si="18"/>
        <v>0</v>
      </c>
      <c r="J16" s="179">
        <f t="shared" si="22"/>
        <v>0</v>
      </c>
      <c r="K16" s="179">
        <f t="shared" si="22"/>
        <v>0</v>
      </c>
      <c r="L16" s="121">
        <f t="shared" si="22"/>
        <v>459</v>
      </c>
      <c r="M16" s="121">
        <f t="shared" si="22"/>
        <v>437</v>
      </c>
      <c r="N16" s="121">
        <f t="shared" si="22"/>
        <v>22</v>
      </c>
      <c r="O16" s="24"/>
      <c r="P16" s="24"/>
    </row>
    <row r="17" spans="1:16" ht="24.75" customHeight="1" x14ac:dyDescent="0.25">
      <c r="A17" s="25"/>
      <c r="B17" s="26" t="s">
        <v>10</v>
      </c>
      <c r="C17" s="175">
        <v>290</v>
      </c>
      <c r="D17" s="175">
        <v>276</v>
      </c>
      <c r="E17" s="175">
        <v>14</v>
      </c>
      <c r="F17" s="125">
        <f>G17+H17</f>
        <v>169</v>
      </c>
      <c r="G17" s="125">
        <v>161</v>
      </c>
      <c r="H17" s="125">
        <v>8</v>
      </c>
      <c r="I17" s="182"/>
      <c r="J17" s="182"/>
      <c r="K17" s="182"/>
      <c r="L17" s="125">
        <f>M17+N17</f>
        <v>459</v>
      </c>
      <c r="M17" s="122">
        <f>D17+G17+J17</f>
        <v>437</v>
      </c>
      <c r="N17" s="122">
        <f>E17+H17+K17</f>
        <v>22</v>
      </c>
      <c r="O17" s="27" t="s">
        <v>16</v>
      </c>
      <c r="P17" s="27"/>
    </row>
    <row r="18" spans="1:16" s="14" customFormat="1" ht="42" customHeight="1" x14ac:dyDescent="0.25">
      <c r="A18" s="62"/>
      <c r="B18" s="30" t="s">
        <v>116</v>
      </c>
      <c r="C18" s="126">
        <f>C19+C22+C28+C36+C42+C45+C50</f>
        <v>5659</v>
      </c>
      <c r="D18" s="126">
        <f t="shared" ref="D18:F18" si="23">D19+D22+D28+D36+D42+D45+D50</f>
        <v>5389</v>
      </c>
      <c r="E18" s="126">
        <f t="shared" si="23"/>
        <v>270</v>
      </c>
      <c r="F18" s="126">
        <f t="shared" si="23"/>
        <v>2131</v>
      </c>
      <c r="G18" s="126">
        <f t="shared" ref="G18:L18" si="24">G19+G22+G28+G36+G42+G45+G50</f>
        <v>1921</v>
      </c>
      <c r="H18" s="126">
        <f t="shared" si="24"/>
        <v>210</v>
      </c>
      <c r="I18" s="183">
        <f t="shared" si="24"/>
        <v>-2131</v>
      </c>
      <c r="J18" s="183">
        <f t="shared" si="24"/>
        <v>-1921</v>
      </c>
      <c r="K18" s="183">
        <f t="shared" si="24"/>
        <v>-210</v>
      </c>
      <c r="L18" s="126">
        <f t="shared" si="24"/>
        <v>5659</v>
      </c>
      <c r="M18" s="126">
        <f t="shared" ref="M18:N18" si="25">M19+M22+M28+M36+M42+M45+M50</f>
        <v>5389</v>
      </c>
      <c r="N18" s="126">
        <f t="shared" si="25"/>
        <v>270</v>
      </c>
      <c r="O18" s="62"/>
      <c r="P18" s="62"/>
    </row>
    <row r="19" spans="1:16" ht="33.75" customHeight="1" x14ac:dyDescent="0.25">
      <c r="A19" s="29" t="s">
        <v>18</v>
      </c>
      <c r="B19" s="30" t="s">
        <v>54</v>
      </c>
      <c r="C19" s="127">
        <f>+C20</f>
        <v>0</v>
      </c>
      <c r="D19" s="127">
        <f t="shared" ref="D19:F19" si="26">+D20</f>
        <v>0</v>
      </c>
      <c r="E19" s="127">
        <f t="shared" si="26"/>
        <v>0</v>
      </c>
      <c r="F19" s="127">
        <f t="shared" si="26"/>
        <v>408</v>
      </c>
      <c r="G19" s="127">
        <f t="shared" ref="G19:L19" si="27">+G20</f>
        <v>389</v>
      </c>
      <c r="H19" s="127">
        <f t="shared" si="27"/>
        <v>19</v>
      </c>
      <c r="I19" s="183">
        <f t="shared" si="27"/>
        <v>0</v>
      </c>
      <c r="J19" s="183">
        <f t="shared" si="27"/>
        <v>0</v>
      </c>
      <c r="K19" s="183">
        <f t="shared" si="27"/>
        <v>0</v>
      </c>
      <c r="L19" s="127">
        <f t="shared" si="27"/>
        <v>408</v>
      </c>
      <c r="M19" s="127">
        <f t="shared" ref="M19:N19" si="28">+M20</f>
        <v>389</v>
      </c>
      <c r="N19" s="127">
        <f t="shared" si="28"/>
        <v>19</v>
      </c>
      <c r="O19" s="31"/>
      <c r="P19" s="31"/>
    </row>
    <row r="20" spans="1:16" ht="23.25" customHeight="1" x14ac:dyDescent="0.25">
      <c r="A20" s="32">
        <v>1</v>
      </c>
      <c r="B20" s="33" t="s">
        <v>19</v>
      </c>
      <c r="C20" s="128">
        <f>+C21</f>
        <v>0</v>
      </c>
      <c r="D20" s="129">
        <f t="shared" ref="D20:G20" si="29">+D21</f>
        <v>0</v>
      </c>
      <c r="E20" s="129">
        <f t="shared" si="29"/>
        <v>0</v>
      </c>
      <c r="F20" s="129">
        <f t="shared" si="29"/>
        <v>408</v>
      </c>
      <c r="G20" s="129">
        <f t="shared" si="29"/>
        <v>389</v>
      </c>
      <c r="H20" s="129">
        <f>+H21</f>
        <v>19</v>
      </c>
      <c r="I20" s="184">
        <f>+I21</f>
        <v>0</v>
      </c>
      <c r="J20" s="184"/>
      <c r="K20" s="184">
        <f>+K21</f>
        <v>0</v>
      </c>
      <c r="L20" s="129">
        <f>+L21</f>
        <v>408</v>
      </c>
      <c r="M20" s="129">
        <f t="shared" ref="M20:N20" si="30">+M21</f>
        <v>389</v>
      </c>
      <c r="N20" s="129">
        <f t="shared" si="30"/>
        <v>19</v>
      </c>
      <c r="O20" s="33"/>
      <c r="P20" s="33"/>
    </row>
    <row r="21" spans="1:16" ht="27.75" customHeight="1" x14ac:dyDescent="0.25">
      <c r="A21" s="34"/>
      <c r="B21" s="35" t="s">
        <v>20</v>
      </c>
      <c r="C21" s="130">
        <v>0</v>
      </c>
      <c r="D21" s="130"/>
      <c r="E21" s="130"/>
      <c r="F21" s="130">
        <f>G21+H21</f>
        <v>408</v>
      </c>
      <c r="G21" s="130">
        <v>389</v>
      </c>
      <c r="H21" s="130">
        <v>19</v>
      </c>
      <c r="I21" s="185">
        <f>J21+K21</f>
        <v>0</v>
      </c>
      <c r="J21" s="185"/>
      <c r="K21" s="185">
        <v>0</v>
      </c>
      <c r="L21" s="130">
        <f>M21+N21</f>
        <v>408</v>
      </c>
      <c r="M21" s="122">
        <f>D21+G21+J21</f>
        <v>389</v>
      </c>
      <c r="N21" s="122">
        <f>E21+H21+K21</f>
        <v>19</v>
      </c>
      <c r="O21" s="35" t="s">
        <v>62</v>
      </c>
      <c r="P21" s="36" t="s">
        <v>63</v>
      </c>
    </row>
    <row r="22" spans="1:16" s="14" customFormat="1" ht="44.25" customHeight="1" x14ac:dyDescent="0.25">
      <c r="A22" s="173" t="s">
        <v>8</v>
      </c>
      <c r="B22" s="30" t="s">
        <v>55</v>
      </c>
      <c r="C22" s="127">
        <f>+C23+C26</f>
        <v>4200</v>
      </c>
      <c r="D22" s="127">
        <f t="shared" ref="D22:K22" si="31">+D23+D26</f>
        <v>3999</v>
      </c>
      <c r="E22" s="127">
        <f t="shared" si="31"/>
        <v>201</v>
      </c>
      <c r="F22" s="127">
        <f t="shared" si="31"/>
        <v>442</v>
      </c>
      <c r="G22" s="127">
        <f>+G23+G26</f>
        <v>427</v>
      </c>
      <c r="H22" s="127">
        <f>+H23+H26</f>
        <v>15</v>
      </c>
      <c r="I22" s="183">
        <f>+I23+I26</f>
        <v>-1559</v>
      </c>
      <c r="J22" s="183">
        <f>+J23+J26</f>
        <v>-1369</v>
      </c>
      <c r="K22" s="183">
        <f t="shared" si="31"/>
        <v>-190</v>
      </c>
      <c r="L22" s="127">
        <f>+L23+L26</f>
        <v>3083</v>
      </c>
      <c r="M22" s="127">
        <f>+M23+M26</f>
        <v>3057</v>
      </c>
      <c r="N22" s="127">
        <f>+N23+N26</f>
        <v>26</v>
      </c>
      <c r="O22" s="31"/>
      <c r="P22" s="31"/>
    </row>
    <row r="23" spans="1:16" ht="21.75" customHeight="1" x14ac:dyDescent="0.25">
      <c r="A23" s="32">
        <v>1</v>
      </c>
      <c r="B23" s="33" t="s">
        <v>12</v>
      </c>
      <c r="C23" s="129">
        <f>+C24+C25</f>
        <v>225</v>
      </c>
      <c r="D23" s="129">
        <f t="shared" ref="D23:N23" si="32">+D24+D25</f>
        <v>214</v>
      </c>
      <c r="E23" s="129">
        <f t="shared" si="32"/>
        <v>11</v>
      </c>
      <c r="F23" s="129">
        <f t="shared" si="32"/>
        <v>320</v>
      </c>
      <c r="G23" s="129">
        <f t="shared" si="32"/>
        <v>305</v>
      </c>
      <c r="H23" s="129">
        <f t="shared" si="32"/>
        <v>15</v>
      </c>
      <c r="I23" s="184">
        <f t="shared" si="32"/>
        <v>0</v>
      </c>
      <c r="J23" s="184">
        <f t="shared" si="32"/>
        <v>0</v>
      </c>
      <c r="K23" s="184">
        <f t="shared" si="32"/>
        <v>0</v>
      </c>
      <c r="L23" s="129">
        <f t="shared" si="32"/>
        <v>545</v>
      </c>
      <c r="M23" s="129">
        <f t="shared" si="32"/>
        <v>519</v>
      </c>
      <c r="N23" s="129">
        <f t="shared" si="32"/>
        <v>26</v>
      </c>
      <c r="O23" s="33"/>
      <c r="P23" s="33"/>
    </row>
    <row r="24" spans="1:16" ht="22.5" customHeight="1" x14ac:dyDescent="0.25">
      <c r="A24" s="15"/>
      <c r="B24" s="17" t="s">
        <v>10</v>
      </c>
      <c r="C24" s="176">
        <f>D24+E24</f>
        <v>225</v>
      </c>
      <c r="D24" s="176">
        <v>214</v>
      </c>
      <c r="E24" s="176">
        <v>11</v>
      </c>
      <c r="F24" s="131">
        <f>G24+H24</f>
        <v>170</v>
      </c>
      <c r="G24" s="132">
        <v>162</v>
      </c>
      <c r="H24" s="132">
        <v>8</v>
      </c>
      <c r="I24" s="179"/>
      <c r="J24" s="179"/>
      <c r="K24" s="179">
        <v>0</v>
      </c>
      <c r="L24" s="132">
        <f>M24+N24</f>
        <v>395</v>
      </c>
      <c r="M24" s="132">
        <f>D24+G24+J24</f>
        <v>376</v>
      </c>
      <c r="N24" s="132">
        <f>E24+H24+K24</f>
        <v>19</v>
      </c>
      <c r="O24" s="38" t="s">
        <v>21</v>
      </c>
      <c r="P24" s="38" t="s">
        <v>64</v>
      </c>
    </row>
    <row r="25" spans="1:16" ht="22.5" customHeight="1" x14ac:dyDescent="0.25">
      <c r="A25" s="15"/>
      <c r="B25" s="17" t="s">
        <v>22</v>
      </c>
      <c r="C25" s="131"/>
      <c r="D25" s="131"/>
      <c r="E25" s="131"/>
      <c r="F25" s="131">
        <f>G25+H25</f>
        <v>150</v>
      </c>
      <c r="G25" s="132">
        <v>143</v>
      </c>
      <c r="H25" s="132">
        <v>7</v>
      </c>
      <c r="I25" s="179"/>
      <c r="J25" s="179"/>
      <c r="K25" s="179">
        <v>0</v>
      </c>
      <c r="L25" s="132">
        <f>M25+N25</f>
        <v>150</v>
      </c>
      <c r="M25" s="132">
        <f>D25+G25+J25</f>
        <v>143</v>
      </c>
      <c r="N25" s="132">
        <f>E25+H25+K25</f>
        <v>7</v>
      </c>
      <c r="O25" s="38" t="s">
        <v>23</v>
      </c>
      <c r="P25" s="38" t="s">
        <v>65</v>
      </c>
    </row>
    <row r="26" spans="1:16" ht="38.25" customHeight="1" x14ac:dyDescent="0.25">
      <c r="A26" s="15">
        <v>2</v>
      </c>
      <c r="B26" s="16" t="s">
        <v>9</v>
      </c>
      <c r="C26" s="133">
        <f>C27</f>
        <v>3975</v>
      </c>
      <c r="D26" s="133">
        <f t="shared" ref="D26:N26" si="33">D27</f>
        <v>3785</v>
      </c>
      <c r="E26" s="133">
        <f t="shared" si="33"/>
        <v>190</v>
      </c>
      <c r="F26" s="133">
        <f t="shared" si="33"/>
        <v>122</v>
      </c>
      <c r="G26" s="133">
        <f t="shared" si="33"/>
        <v>122</v>
      </c>
      <c r="H26" s="133">
        <f t="shared" si="33"/>
        <v>0</v>
      </c>
      <c r="I26" s="179">
        <f t="shared" si="33"/>
        <v>-1559</v>
      </c>
      <c r="J26" s="179">
        <f t="shared" si="33"/>
        <v>-1369</v>
      </c>
      <c r="K26" s="179">
        <f t="shared" si="33"/>
        <v>-190</v>
      </c>
      <c r="L26" s="133">
        <f t="shared" si="33"/>
        <v>2538</v>
      </c>
      <c r="M26" s="133">
        <f t="shared" si="33"/>
        <v>2538</v>
      </c>
      <c r="N26" s="133">
        <f t="shared" si="33"/>
        <v>0</v>
      </c>
      <c r="O26" s="222" t="s">
        <v>24</v>
      </c>
      <c r="P26" s="222" t="s">
        <v>66</v>
      </c>
    </row>
    <row r="27" spans="1:16" ht="22.5" customHeight="1" x14ac:dyDescent="0.25">
      <c r="A27" s="39"/>
      <c r="B27" s="40" t="s">
        <v>114</v>
      </c>
      <c r="C27" s="134">
        <v>3975</v>
      </c>
      <c r="D27" s="134">
        <v>3785</v>
      </c>
      <c r="E27" s="134">
        <v>190</v>
      </c>
      <c r="F27" s="134">
        <f>G27+H27</f>
        <v>122</v>
      </c>
      <c r="G27" s="134">
        <v>122</v>
      </c>
      <c r="H27" s="134">
        <v>0</v>
      </c>
      <c r="I27" s="186">
        <f>J27+K27</f>
        <v>-1559</v>
      </c>
      <c r="J27" s="186">
        <v>-1369</v>
      </c>
      <c r="K27" s="186">
        <f>-68-122</f>
        <v>-190</v>
      </c>
      <c r="L27" s="135">
        <f>M27+N27</f>
        <v>2538</v>
      </c>
      <c r="M27" s="136">
        <f>D27+G27+J27</f>
        <v>2538</v>
      </c>
      <c r="N27" s="136">
        <f>E27+H27+K27</f>
        <v>0</v>
      </c>
      <c r="O27" s="223"/>
      <c r="P27" s="223"/>
    </row>
    <row r="28" spans="1:16" ht="36.75" customHeight="1" x14ac:dyDescent="0.25">
      <c r="A28" s="29" t="s">
        <v>26</v>
      </c>
      <c r="B28" s="30" t="s">
        <v>56</v>
      </c>
      <c r="C28" s="126">
        <f>+C29+C31+C33</f>
        <v>700</v>
      </c>
      <c r="D28" s="126">
        <f t="shared" ref="D28:N28" si="34">+D29+D31+D33</f>
        <v>668</v>
      </c>
      <c r="E28" s="126">
        <f t="shared" si="34"/>
        <v>32</v>
      </c>
      <c r="F28" s="126">
        <f t="shared" si="34"/>
        <v>300</v>
      </c>
      <c r="G28" s="126">
        <f t="shared" si="34"/>
        <v>286</v>
      </c>
      <c r="H28" s="126">
        <f t="shared" si="34"/>
        <v>14</v>
      </c>
      <c r="I28" s="187">
        <f t="shared" si="34"/>
        <v>-450</v>
      </c>
      <c r="J28" s="187">
        <f t="shared" si="34"/>
        <v>-430</v>
      </c>
      <c r="K28" s="187">
        <f t="shared" si="34"/>
        <v>-20</v>
      </c>
      <c r="L28" s="126">
        <f t="shared" si="34"/>
        <v>550</v>
      </c>
      <c r="M28" s="126">
        <f t="shared" si="34"/>
        <v>524</v>
      </c>
      <c r="N28" s="126">
        <f t="shared" si="34"/>
        <v>26</v>
      </c>
      <c r="O28" s="41"/>
      <c r="P28" s="41"/>
    </row>
    <row r="29" spans="1:16" ht="44.25" customHeight="1" x14ac:dyDescent="0.25">
      <c r="A29" s="32">
        <v>1</v>
      </c>
      <c r="B29" s="33" t="s">
        <v>27</v>
      </c>
      <c r="C29" s="128">
        <f>+C30</f>
        <v>100</v>
      </c>
      <c r="D29" s="128">
        <f t="shared" ref="D29:E29" si="35">+D30</f>
        <v>95</v>
      </c>
      <c r="E29" s="128">
        <f t="shared" si="35"/>
        <v>5</v>
      </c>
      <c r="F29" s="128">
        <f t="shared" ref="F29" si="36">+F30</f>
        <v>0</v>
      </c>
      <c r="G29" s="128">
        <f t="shared" ref="G29" si="37">+G30</f>
        <v>0</v>
      </c>
      <c r="H29" s="128">
        <f t="shared" ref="H29" si="38">+H30</f>
        <v>0</v>
      </c>
      <c r="I29" s="188">
        <f t="shared" ref="I29" si="39">+I30</f>
        <v>-50</v>
      </c>
      <c r="J29" s="188">
        <f t="shared" ref="J29" si="40">+J30</f>
        <v>-48</v>
      </c>
      <c r="K29" s="188">
        <f t="shared" ref="K29" si="41">+K30</f>
        <v>-2</v>
      </c>
      <c r="L29" s="128">
        <f t="shared" ref="L29" si="42">+L30</f>
        <v>50</v>
      </c>
      <c r="M29" s="128">
        <f t="shared" ref="M29" si="43">+M30</f>
        <v>47</v>
      </c>
      <c r="N29" s="128">
        <f t="shared" ref="N29" si="44">+N30</f>
        <v>3</v>
      </c>
      <c r="O29" s="42"/>
      <c r="P29" s="42"/>
    </row>
    <row r="30" spans="1:16" ht="18" customHeight="1" x14ac:dyDescent="0.25">
      <c r="A30" s="15"/>
      <c r="B30" s="17" t="s">
        <v>22</v>
      </c>
      <c r="C30" s="131">
        <f>D30+E30</f>
        <v>100</v>
      </c>
      <c r="D30" s="131">
        <v>95</v>
      </c>
      <c r="E30" s="131">
        <v>5</v>
      </c>
      <c r="F30" s="131"/>
      <c r="G30" s="132">
        <v>0</v>
      </c>
      <c r="H30" s="132"/>
      <c r="I30" s="189">
        <v>-50</v>
      </c>
      <c r="J30" s="189">
        <v>-48</v>
      </c>
      <c r="K30" s="189">
        <v>-2</v>
      </c>
      <c r="L30" s="132">
        <f>M30+N30</f>
        <v>50</v>
      </c>
      <c r="M30" s="132">
        <f>J30+G30+D30</f>
        <v>47</v>
      </c>
      <c r="N30" s="132">
        <f>E30+H30+K30</f>
        <v>3</v>
      </c>
      <c r="O30" s="17" t="s">
        <v>28</v>
      </c>
      <c r="P30" s="17" t="s">
        <v>29</v>
      </c>
    </row>
    <row r="31" spans="1:16" ht="23.25" customHeight="1" x14ac:dyDescent="0.25">
      <c r="A31" s="15">
        <v>2</v>
      </c>
      <c r="B31" s="17" t="s">
        <v>30</v>
      </c>
      <c r="C31" s="132">
        <f t="shared" ref="C31" si="45">C32</f>
        <v>200</v>
      </c>
      <c r="D31" s="132">
        <f t="shared" ref="D31" si="46">D32</f>
        <v>191</v>
      </c>
      <c r="E31" s="132">
        <f t="shared" ref="E31" si="47">E32</f>
        <v>9</v>
      </c>
      <c r="F31" s="132">
        <f t="shared" ref="F31" si="48">F32</f>
        <v>300</v>
      </c>
      <c r="G31" s="132">
        <f t="shared" ref="G31" si="49">G32</f>
        <v>286</v>
      </c>
      <c r="H31" s="132">
        <f t="shared" ref="H31" si="50">H32</f>
        <v>14</v>
      </c>
      <c r="I31" s="180">
        <f t="shared" ref="I31" si="51">I32</f>
        <v>0</v>
      </c>
      <c r="J31" s="180">
        <f t="shared" ref="J31" si="52">J32</f>
        <v>0</v>
      </c>
      <c r="K31" s="180">
        <f t="shared" ref="K31" si="53">K32</f>
        <v>0</v>
      </c>
      <c r="L31" s="132">
        <f t="shared" ref="L31" si="54">L32</f>
        <v>500</v>
      </c>
      <c r="M31" s="132">
        <f t="shared" ref="M31:N31" si="55">M32</f>
        <v>477</v>
      </c>
      <c r="N31" s="132">
        <f t="shared" si="55"/>
        <v>23</v>
      </c>
      <c r="O31" s="17"/>
      <c r="P31" s="17"/>
    </row>
    <row r="32" spans="1:16" ht="23.25" customHeight="1" x14ac:dyDescent="0.25">
      <c r="A32" s="43" t="s">
        <v>31</v>
      </c>
      <c r="B32" s="19" t="s">
        <v>32</v>
      </c>
      <c r="C32" s="139">
        <v>200</v>
      </c>
      <c r="D32" s="139">
        <v>191</v>
      </c>
      <c r="E32" s="139">
        <v>9</v>
      </c>
      <c r="F32" s="139">
        <f>G32+H32</f>
        <v>300</v>
      </c>
      <c r="G32" s="139">
        <v>286</v>
      </c>
      <c r="H32" s="139">
        <v>14</v>
      </c>
      <c r="I32" s="180"/>
      <c r="J32" s="180"/>
      <c r="K32" s="180">
        <v>0</v>
      </c>
      <c r="L32" s="139">
        <f>M32+N32</f>
        <v>500</v>
      </c>
      <c r="M32" s="132">
        <f>J32+G32+D32</f>
        <v>477</v>
      </c>
      <c r="N32" s="132">
        <f>E32+H32+K32</f>
        <v>23</v>
      </c>
      <c r="O32" s="19" t="s">
        <v>33</v>
      </c>
      <c r="P32" s="19" t="s">
        <v>67</v>
      </c>
    </row>
    <row r="33" spans="1:16" ht="30.75" customHeight="1" x14ac:dyDescent="0.25">
      <c r="A33" s="44">
        <v>3</v>
      </c>
      <c r="B33" s="17" t="s">
        <v>34</v>
      </c>
      <c r="C33" s="132">
        <f>+C34+C35</f>
        <v>400</v>
      </c>
      <c r="D33" s="132">
        <f t="shared" ref="D33:N33" si="56">+D34+D35</f>
        <v>382</v>
      </c>
      <c r="E33" s="132">
        <f t="shared" si="56"/>
        <v>18</v>
      </c>
      <c r="F33" s="132">
        <f t="shared" si="56"/>
        <v>0</v>
      </c>
      <c r="G33" s="132">
        <f t="shared" si="56"/>
        <v>0</v>
      </c>
      <c r="H33" s="132">
        <f t="shared" si="56"/>
        <v>0</v>
      </c>
      <c r="I33" s="179">
        <f t="shared" si="56"/>
        <v>-400</v>
      </c>
      <c r="J33" s="179">
        <f t="shared" si="56"/>
        <v>-382</v>
      </c>
      <c r="K33" s="179">
        <f t="shared" si="56"/>
        <v>-18</v>
      </c>
      <c r="L33" s="132">
        <f t="shared" si="56"/>
        <v>0</v>
      </c>
      <c r="M33" s="132">
        <f t="shared" si="56"/>
        <v>0</v>
      </c>
      <c r="N33" s="132">
        <f t="shared" si="56"/>
        <v>0</v>
      </c>
      <c r="O33" s="224" t="s">
        <v>61</v>
      </c>
      <c r="P33" s="45"/>
    </row>
    <row r="34" spans="1:16" ht="21" customHeight="1" x14ac:dyDescent="0.25">
      <c r="A34" s="44"/>
      <c r="B34" s="17" t="s">
        <v>35</v>
      </c>
      <c r="C34" s="132">
        <f>D34+E34</f>
        <v>200</v>
      </c>
      <c r="D34" s="132">
        <v>191</v>
      </c>
      <c r="E34" s="132">
        <v>9</v>
      </c>
      <c r="F34" s="132"/>
      <c r="G34" s="132">
        <v>0</v>
      </c>
      <c r="H34" s="132"/>
      <c r="I34" s="179">
        <f>J34+K34</f>
        <v>-200</v>
      </c>
      <c r="J34" s="179">
        <v>-191</v>
      </c>
      <c r="K34" s="179">
        <v>-9</v>
      </c>
      <c r="L34" s="132">
        <f>M34+N34</f>
        <v>0</v>
      </c>
      <c r="M34" s="136">
        <f>D34+G34+J34</f>
        <v>0</v>
      </c>
      <c r="N34" s="136">
        <f>E34+H34+K34</f>
        <v>0</v>
      </c>
      <c r="O34" s="225"/>
      <c r="P34" s="46" t="s">
        <v>36</v>
      </c>
    </row>
    <row r="35" spans="1:16" ht="21" customHeight="1" x14ac:dyDescent="0.25">
      <c r="A35" s="47"/>
      <c r="B35" s="48" t="s">
        <v>10</v>
      </c>
      <c r="C35" s="135">
        <f>D35+E35</f>
        <v>200</v>
      </c>
      <c r="D35" s="135">
        <v>191</v>
      </c>
      <c r="E35" s="135">
        <v>9</v>
      </c>
      <c r="F35" s="135"/>
      <c r="G35" s="135">
        <v>0</v>
      </c>
      <c r="H35" s="135"/>
      <c r="I35" s="186">
        <f>J35+K35</f>
        <v>-200</v>
      </c>
      <c r="J35" s="179">
        <v>-191</v>
      </c>
      <c r="K35" s="179">
        <v>-9</v>
      </c>
      <c r="L35" s="135">
        <f>M35+N35</f>
        <v>0</v>
      </c>
      <c r="M35" s="132">
        <f>J35+G35+D35</f>
        <v>0</v>
      </c>
      <c r="N35" s="132">
        <f>E35+H35+K35</f>
        <v>0</v>
      </c>
      <c r="O35" s="225"/>
      <c r="P35" s="46" t="s">
        <v>37</v>
      </c>
    </row>
    <row r="36" spans="1:16" ht="42.75" customHeight="1" x14ac:dyDescent="0.25">
      <c r="A36" s="29" t="s">
        <v>74</v>
      </c>
      <c r="B36" s="30" t="s">
        <v>57</v>
      </c>
      <c r="C36" s="127">
        <f t="shared" ref="C36" si="57">C37</f>
        <v>99</v>
      </c>
      <c r="D36" s="127">
        <f t="shared" ref="D36" si="58">D37</f>
        <v>94</v>
      </c>
      <c r="E36" s="127">
        <f t="shared" ref="E36" si="59">E37</f>
        <v>5</v>
      </c>
      <c r="F36" s="127">
        <f t="shared" ref="F36" si="60">F37</f>
        <v>570</v>
      </c>
      <c r="G36" s="127">
        <f t="shared" ref="G36" si="61">G37</f>
        <v>543</v>
      </c>
      <c r="H36" s="127">
        <f t="shared" ref="H36" si="62">H37</f>
        <v>27</v>
      </c>
      <c r="I36" s="183">
        <f t="shared" ref="I36" si="63">I37</f>
        <v>0</v>
      </c>
      <c r="J36" s="183">
        <f t="shared" ref="J36" si="64">J37</f>
        <v>0</v>
      </c>
      <c r="K36" s="183">
        <f t="shared" ref="K36" si="65">K37</f>
        <v>0</v>
      </c>
      <c r="L36" s="127">
        <f t="shared" ref="L36" si="66">L37</f>
        <v>669</v>
      </c>
      <c r="M36" s="127">
        <f t="shared" ref="M36" si="67">M37</f>
        <v>637</v>
      </c>
      <c r="N36" s="127">
        <f t="shared" ref="N36" si="68">N37</f>
        <v>32</v>
      </c>
      <c r="O36" s="31"/>
      <c r="P36" s="31"/>
    </row>
    <row r="37" spans="1:16" ht="21.75" customHeight="1" x14ac:dyDescent="0.25">
      <c r="A37" s="32">
        <v>1</v>
      </c>
      <c r="B37" s="33" t="s">
        <v>39</v>
      </c>
      <c r="C37" s="129">
        <f>C38+C39+C40+C41</f>
        <v>99</v>
      </c>
      <c r="D37" s="129">
        <f t="shared" ref="D37:N37" si="69">D38+D39+D40+D41</f>
        <v>94</v>
      </c>
      <c r="E37" s="129">
        <f t="shared" si="69"/>
        <v>5</v>
      </c>
      <c r="F37" s="129">
        <f t="shared" si="69"/>
        <v>570</v>
      </c>
      <c r="G37" s="129">
        <f t="shared" si="69"/>
        <v>543</v>
      </c>
      <c r="H37" s="129">
        <f t="shared" si="69"/>
        <v>27</v>
      </c>
      <c r="I37" s="184">
        <f t="shared" si="69"/>
        <v>0</v>
      </c>
      <c r="J37" s="184">
        <f t="shared" si="69"/>
        <v>0</v>
      </c>
      <c r="K37" s="184">
        <f t="shared" si="69"/>
        <v>0</v>
      </c>
      <c r="L37" s="129">
        <f t="shared" si="69"/>
        <v>669</v>
      </c>
      <c r="M37" s="129">
        <f t="shared" si="69"/>
        <v>637</v>
      </c>
      <c r="N37" s="129">
        <f t="shared" si="69"/>
        <v>32</v>
      </c>
      <c r="O37" s="33"/>
      <c r="P37" s="33"/>
    </row>
    <row r="38" spans="1:16" ht="21.75" customHeight="1" x14ac:dyDescent="0.25">
      <c r="A38" s="44" t="s">
        <v>31</v>
      </c>
      <c r="B38" s="17" t="s">
        <v>10</v>
      </c>
      <c r="C38" s="132"/>
      <c r="D38" s="132"/>
      <c r="E38" s="132"/>
      <c r="F38" s="132">
        <f>G38+H38</f>
        <v>80</v>
      </c>
      <c r="G38" s="132">
        <v>76</v>
      </c>
      <c r="H38" s="132">
        <v>4</v>
      </c>
      <c r="I38" s="179"/>
      <c r="J38" s="179"/>
      <c r="K38" s="179">
        <v>0</v>
      </c>
      <c r="L38" s="132">
        <f>M38+N38</f>
        <v>80</v>
      </c>
      <c r="M38" s="132">
        <f t="shared" ref="M38:N41" si="70">D38+G38+J38</f>
        <v>76</v>
      </c>
      <c r="N38" s="132">
        <f t="shared" si="70"/>
        <v>4</v>
      </c>
      <c r="O38" s="17" t="s">
        <v>40</v>
      </c>
      <c r="P38" s="17" t="s">
        <v>68</v>
      </c>
    </row>
    <row r="39" spans="1:16" ht="21.75" customHeight="1" x14ac:dyDescent="0.25">
      <c r="A39" s="43" t="s">
        <v>31</v>
      </c>
      <c r="B39" s="19" t="s">
        <v>41</v>
      </c>
      <c r="C39" s="139"/>
      <c r="D39" s="139"/>
      <c r="E39" s="139"/>
      <c r="F39" s="139">
        <f>G39+H39</f>
        <v>80</v>
      </c>
      <c r="G39" s="139">
        <v>76</v>
      </c>
      <c r="H39" s="139">
        <v>4</v>
      </c>
      <c r="I39" s="180"/>
      <c r="J39" s="180"/>
      <c r="K39" s="180">
        <v>0</v>
      </c>
      <c r="L39" s="139">
        <f>M39+N39</f>
        <v>80</v>
      </c>
      <c r="M39" s="132">
        <f t="shared" si="70"/>
        <v>76</v>
      </c>
      <c r="N39" s="132">
        <f t="shared" si="70"/>
        <v>4</v>
      </c>
      <c r="O39" s="50" t="s">
        <v>42</v>
      </c>
      <c r="P39" s="50" t="s">
        <v>68</v>
      </c>
    </row>
    <row r="40" spans="1:16" ht="21.75" customHeight="1" x14ac:dyDescent="0.25">
      <c r="A40" s="43" t="s">
        <v>31</v>
      </c>
      <c r="B40" s="19" t="s">
        <v>22</v>
      </c>
      <c r="C40" s="139">
        <f>D40+E40</f>
        <v>99</v>
      </c>
      <c r="D40" s="139">
        <v>94</v>
      </c>
      <c r="E40" s="139">
        <v>5</v>
      </c>
      <c r="F40" s="139">
        <f>G40+H40</f>
        <v>210</v>
      </c>
      <c r="G40" s="139">
        <v>200</v>
      </c>
      <c r="H40" s="139">
        <v>10</v>
      </c>
      <c r="I40" s="180"/>
      <c r="J40" s="180"/>
      <c r="K40" s="180">
        <v>0</v>
      </c>
      <c r="L40" s="139">
        <f>M40+N40</f>
        <v>309</v>
      </c>
      <c r="M40" s="139">
        <f t="shared" si="70"/>
        <v>294</v>
      </c>
      <c r="N40" s="139">
        <f t="shared" si="70"/>
        <v>15</v>
      </c>
      <c r="O40" s="51" t="s">
        <v>43</v>
      </c>
      <c r="P40" s="50" t="s">
        <v>69</v>
      </c>
    </row>
    <row r="41" spans="1:16" ht="28.5" customHeight="1" x14ac:dyDescent="0.25">
      <c r="A41" s="43" t="s">
        <v>31</v>
      </c>
      <c r="B41" s="60" t="s">
        <v>10</v>
      </c>
      <c r="C41" s="140">
        <v>0</v>
      </c>
      <c r="D41" s="140"/>
      <c r="E41" s="140"/>
      <c r="F41" s="139">
        <f>G41+H41</f>
        <v>200</v>
      </c>
      <c r="G41" s="140">
        <v>191</v>
      </c>
      <c r="H41" s="140">
        <v>9</v>
      </c>
      <c r="I41" s="190"/>
      <c r="J41" s="190"/>
      <c r="K41" s="190">
        <v>0</v>
      </c>
      <c r="L41" s="140">
        <f>M41+N41</f>
        <v>200</v>
      </c>
      <c r="M41" s="140">
        <f t="shared" si="70"/>
        <v>191</v>
      </c>
      <c r="N41" s="140">
        <f t="shared" si="70"/>
        <v>9</v>
      </c>
      <c r="O41" s="60" t="s">
        <v>44</v>
      </c>
      <c r="P41" s="60" t="s">
        <v>45</v>
      </c>
    </row>
    <row r="42" spans="1:16" ht="55.5" customHeight="1" x14ac:dyDescent="0.25">
      <c r="A42" s="29" t="s">
        <v>38</v>
      </c>
      <c r="B42" s="30" t="s">
        <v>58</v>
      </c>
      <c r="C42" s="127">
        <f>C43</f>
        <v>100</v>
      </c>
      <c r="D42" s="127">
        <f t="shared" ref="D42:N42" si="71">D43</f>
        <v>95</v>
      </c>
      <c r="E42" s="127">
        <f t="shared" si="71"/>
        <v>5</v>
      </c>
      <c r="F42" s="127">
        <f t="shared" si="71"/>
        <v>180</v>
      </c>
      <c r="G42" s="127">
        <f t="shared" si="71"/>
        <v>172</v>
      </c>
      <c r="H42" s="127">
        <f t="shared" si="71"/>
        <v>8</v>
      </c>
      <c r="I42" s="183">
        <f t="shared" si="71"/>
        <v>0</v>
      </c>
      <c r="J42" s="183">
        <f t="shared" si="71"/>
        <v>0</v>
      </c>
      <c r="K42" s="183">
        <f t="shared" si="71"/>
        <v>0</v>
      </c>
      <c r="L42" s="127">
        <f t="shared" si="71"/>
        <v>280</v>
      </c>
      <c r="M42" s="127">
        <f t="shared" si="71"/>
        <v>267</v>
      </c>
      <c r="N42" s="127">
        <f t="shared" si="71"/>
        <v>13</v>
      </c>
      <c r="O42" s="30"/>
      <c r="P42" s="30"/>
    </row>
    <row r="43" spans="1:16" ht="39" customHeight="1" x14ac:dyDescent="0.25">
      <c r="A43" s="32">
        <v>1</v>
      </c>
      <c r="B43" s="33" t="s">
        <v>15</v>
      </c>
      <c r="C43" s="129">
        <f>C44</f>
        <v>100</v>
      </c>
      <c r="D43" s="129">
        <f t="shared" ref="D43:F43" si="72">D44</f>
        <v>95</v>
      </c>
      <c r="E43" s="129">
        <f t="shared" si="72"/>
        <v>5</v>
      </c>
      <c r="F43" s="129">
        <f t="shared" si="72"/>
        <v>180</v>
      </c>
      <c r="G43" s="129">
        <f t="shared" ref="G43:N43" si="73">G44</f>
        <v>172</v>
      </c>
      <c r="H43" s="129">
        <f t="shared" si="73"/>
        <v>8</v>
      </c>
      <c r="I43" s="184">
        <f t="shared" si="73"/>
        <v>0</v>
      </c>
      <c r="J43" s="184">
        <f t="shared" si="73"/>
        <v>0</v>
      </c>
      <c r="K43" s="184">
        <f t="shared" si="73"/>
        <v>0</v>
      </c>
      <c r="L43" s="129">
        <f t="shared" si="73"/>
        <v>280</v>
      </c>
      <c r="M43" s="129">
        <f t="shared" si="73"/>
        <v>267</v>
      </c>
      <c r="N43" s="129">
        <f t="shared" si="73"/>
        <v>13</v>
      </c>
      <c r="O43" s="33"/>
      <c r="P43" s="33"/>
    </row>
    <row r="44" spans="1:16" ht="22.5" customHeight="1" x14ac:dyDescent="0.25">
      <c r="A44" s="47" t="s">
        <v>31</v>
      </c>
      <c r="B44" s="48" t="s">
        <v>10</v>
      </c>
      <c r="C44" s="135">
        <v>100</v>
      </c>
      <c r="D44" s="135">
        <v>95</v>
      </c>
      <c r="E44" s="135">
        <v>5</v>
      </c>
      <c r="F44" s="135">
        <f>G44+H44</f>
        <v>180</v>
      </c>
      <c r="G44" s="135">
        <v>172</v>
      </c>
      <c r="H44" s="135">
        <v>8</v>
      </c>
      <c r="I44" s="186"/>
      <c r="J44" s="186"/>
      <c r="K44" s="186">
        <v>0</v>
      </c>
      <c r="L44" s="135">
        <f>M44+N44</f>
        <v>280</v>
      </c>
      <c r="M44" s="135">
        <f>D44+G44+J44</f>
        <v>267</v>
      </c>
      <c r="N44" s="135">
        <f>E44+H44+K44</f>
        <v>13</v>
      </c>
      <c r="O44" s="52" t="s">
        <v>46</v>
      </c>
      <c r="P44" s="52" t="s">
        <v>70</v>
      </c>
    </row>
    <row r="45" spans="1:16" ht="76.5" customHeight="1" x14ac:dyDescent="0.25">
      <c r="A45" s="29" t="s">
        <v>14</v>
      </c>
      <c r="B45" s="53" t="s">
        <v>90</v>
      </c>
      <c r="C45" s="141">
        <f>C46+C48</f>
        <v>560</v>
      </c>
      <c r="D45" s="141">
        <f t="shared" ref="D45:N45" si="74">D46+D48</f>
        <v>533</v>
      </c>
      <c r="E45" s="141">
        <f t="shared" si="74"/>
        <v>27</v>
      </c>
      <c r="F45" s="141">
        <f t="shared" si="74"/>
        <v>215</v>
      </c>
      <c r="G45" s="141">
        <f t="shared" si="74"/>
        <v>89</v>
      </c>
      <c r="H45" s="141">
        <f t="shared" si="74"/>
        <v>126</v>
      </c>
      <c r="I45" s="187">
        <f t="shared" si="74"/>
        <v>-122</v>
      </c>
      <c r="J45" s="187">
        <f t="shared" si="74"/>
        <v>-122</v>
      </c>
      <c r="K45" s="187">
        <f t="shared" si="74"/>
        <v>0</v>
      </c>
      <c r="L45" s="141">
        <f t="shared" si="74"/>
        <v>653</v>
      </c>
      <c r="M45" s="141">
        <f t="shared" si="74"/>
        <v>500</v>
      </c>
      <c r="N45" s="141">
        <f t="shared" si="74"/>
        <v>153</v>
      </c>
      <c r="O45" s="54"/>
      <c r="P45" s="54"/>
    </row>
    <row r="46" spans="1:16" ht="36.75" customHeight="1" x14ac:dyDescent="0.25">
      <c r="A46" s="217">
        <v>1</v>
      </c>
      <c r="B46" s="92" t="s">
        <v>48</v>
      </c>
      <c r="C46" s="218">
        <f>C47</f>
        <v>60</v>
      </c>
      <c r="D46" s="218">
        <f t="shared" ref="D46:F46" si="75">D47</f>
        <v>57</v>
      </c>
      <c r="E46" s="218">
        <f t="shared" si="75"/>
        <v>3</v>
      </c>
      <c r="F46" s="218">
        <f t="shared" si="75"/>
        <v>93</v>
      </c>
      <c r="G46" s="218">
        <f t="shared" ref="G46:N46" si="76">G47</f>
        <v>89</v>
      </c>
      <c r="H46" s="218">
        <f t="shared" si="76"/>
        <v>4</v>
      </c>
      <c r="I46" s="191">
        <f t="shared" si="76"/>
        <v>0</v>
      </c>
      <c r="J46" s="191">
        <f t="shared" si="76"/>
        <v>0</v>
      </c>
      <c r="K46" s="191">
        <f t="shared" si="76"/>
        <v>0</v>
      </c>
      <c r="L46" s="218">
        <f t="shared" si="76"/>
        <v>153</v>
      </c>
      <c r="M46" s="218">
        <f t="shared" si="76"/>
        <v>146</v>
      </c>
      <c r="N46" s="218">
        <f t="shared" si="76"/>
        <v>7</v>
      </c>
      <c r="O46" s="33"/>
      <c r="P46" s="33"/>
    </row>
    <row r="47" spans="1:16" ht="25.5" customHeight="1" x14ac:dyDescent="0.25">
      <c r="A47" s="44" t="s">
        <v>31</v>
      </c>
      <c r="B47" s="17" t="s">
        <v>49</v>
      </c>
      <c r="C47" s="131">
        <f>D47+E47</f>
        <v>60</v>
      </c>
      <c r="D47" s="131">
        <v>57</v>
      </c>
      <c r="E47" s="131">
        <v>3</v>
      </c>
      <c r="F47" s="131">
        <f>G47+H47</f>
        <v>93</v>
      </c>
      <c r="G47" s="132">
        <v>89</v>
      </c>
      <c r="H47" s="132">
        <v>4</v>
      </c>
      <c r="I47" s="179"/>
      <c r="J47" s="179">
        <v>0</v>
      </c>
      <c r="K47" s="179">
        <v>0</v>
      </c>
      <c r="L47" s="132">
        <f>M47+N47</f>
        <v>153</v>
      </c>
      <c r="M47" s="132">
        <f>D47+G47+J47</f>
        <v>146</v>
      </c>
      <c r="N47" s="132">
        <f>E47+H47+K47</f>
        <v>7</v>
      </c>
      <c r="O47" s="55" t="s">
        <v>50</v>
      </c>
      <c r="P47" s="55" t="s">
        <v>71</v>
      </c>
    </row>
    <row r="48" spans="1:16" ht="36" customHeight="1" x14ac:dyDescent="0.25">
      <c r="A48" s="44">
        <v>2</v>
      </c>
      <c r="B48" s="17" t="s">
        <v>104</v>
      </c>
      <c r="C48" s="131">
        <v>500</v>
      </c>
      <c r="D48" s="131">
        <v>476</v>
      </c>
      <c r="E48" s="131">
        <v>24</v>
      </c>
      <c r="F48" s="131">
        <f>F49</f>
        <v>122</v>
      </c>
      <c r="G48" s="131">
        <f t="shared" ref="G48:N48" si="77">G49</f>
        <v>0</v>
      </c>
      <c r="H48" s="131">
        <f t="shared" si="77"/>
        <v>122</v>
      </c>
      <c r="I48" s="179">
        <f t="shared" si="77"/>
        <v>-122</v>
      </c>
      <c r="J48" s="179">
        <f t="shared" si="77"/>
        <v>-122</v>
      </c>
      <c r="K48" s="179">
        <f t="shared" si="77"/>
        <v>0</v>
      </c>
      <c r="L48" s="131">
        <f t="shared" si="77"/>
        <v>500</v>
      </c>
      <c r="M48" s="131">
        <f t="shared" si="77"/>
        <v>354</v>
      </c>
      <c r="N48" s="131">
        <f t="shared" si="77"/>
        <v>146</v>
      </c>
      <c r="O48" s="200"/>
      <c r="P48" s="200"/>
    </row>
    <row r="49" spans="1:16" ht="27.75" customHeight="1" x14ac:dyDescent="0.25">
      <c r="A49" s="58" t="s">
        <v>31</v>
      </c>
      <c r="B49" s="220" t="s">
        <v>114</v>
      </c>
      <c r="C49" s="221">
        <v>500</v>
      </c>
      <c r="D49" s="221">
        <v>476</v>
      </c>
      <c r="E49" s="221">
        <v>24</v>
      </c>
      <c r="F49" s="221">
        <f>G49+H49</f>
        <v>122</v>
      </c>
      <c r="G49" s="144"/>
      <c r="H49" s="144">
        <v>122</v>
      </c>
      <c r="I49" s="182">
        <f>J49+K49</f>
        <v>-122</v>
      </c>
      <c r="J49" s="182">
        <v>-122</v>
      </c>
      <c r="K49" s="182"/>
      <c r="L49" s="144">
        <f>M49+N49</f>
        <v>500</v>
      </c>
      <c r="M49" s="144">
        <f>D49+G49+J49</f>
        <v>354</v>
      </c>
      <c r="N49" s="144">
        <f>E49+H49+K49</f>
        <v>146</v>
      </c>
      <c r="O49" s="200"/>
      <c r="P49" s="200"/>
    </row>
    <row r="50" spans="1:16" ht="30.75" customHeight="1" x14ac:dyDescent="0.25">
      <c r="A50" s="29" t="s">
        <v>47</v>
      </c>
      <c r="B50" s="53" t="s">
        <v>60</v>
      </c>
      <c r="C50" s="141">
        <f t="shared" ref="C50:F50" si="78">C51</f>
        <v>0</v>
      </c>
      <c r="D50" s="141">
        <f t="shared" si="78"/>
        <v>0</v>
      </c>
      <c r="E50" s="141">
        <f t="shared" si="78"/>
        <v>0</v>
      </c>
      <c r="F50" s="141">
        <f t="shared" si="78"/>
        <v>16</v>
      </c>
      <c r="G50" s="141">
        <f t="shared" ref="G50:N51" si="79">G51</f>
        <v>15</v>
      </c>
      <c r="H50" s="141">
        <f t="shared" si="79"/>
        <v>1</v>
      </c>
      <c r="I50" s="183"/>
      <c r="J50" s="183">
        <f t="shared" si="79"/>
        <v>0</v>
      </c>
      <c r="K50" s="183">
        <f t="shared" si="79"/>
        <v>0</v>
      </c>
      <c r="L50" s="141">
        <f t="shared" si="79"/>
        <v>16</v>
      </c>
      <c r="M50" s="141">
        <f t="shared" si="79"/>
        <v>15</v>
      </c>
      <c r="N50" s="141">
        <f t="shared" si="79"/>
        <v>1</v>
      </c>
      <c r="O50" s="54"/>
      <c r="P50" s="54"/>
    </row>
    <row r="51" spans="1:16" ht="30" customHeight="1" x14ac:dyDescent="0.25">
      <c r="A51" s="32">
        <v>1</v>
      </c>
      <c r="B51" s="56" t="s">
        <v>51</v>
      </c>
      <c r="C51" s="142">
        <f t="shared" ref="C51:F51" si="80">C52</f>
        <v>0</v>
      </c>
      <c r="D51" s="142">
        <f t="shared" si="80"/>
        <v>0</v>
      </c>
      <c r="E51" s="142">
        <f t="shared" si="80"/>
        <v>0</v>
      </c>
      <c r="F51" s="142">
        <f t="shared" si="80"/>
        <v>16</v>
      </c>
      <c r="G51" s="142">
        <f t="shared" si="79"/>
        <v>15</v>
      </c>
      <c r="H51" s="142">
        <f t="shared" si="79"/>
        <v>1</v>
      </c>
      <c r="I51" s="191"/>
      <c r="J51" s="191">
        <f t="shared" si="79"/>
        <v>0</v>
      </c>
      <c r="K51" s="191">
        <f t="shared" si="79"/>
        <v>0</v>
      </c>
      <c r="L51" s="142">
        <f t="shared" si="79"/>
        <v>16</v>
      </c>
      <c r="M51" s="142">
        <f t="shared" si="79"/>
        <v>15</v>
      </c>
      <c r="N51" s="142">
        <f t="shared" si="79"/>
        <v>1</v>
      </c>
      <c r="O51" s="92"/>
      <c r="P51" s="33"/>
    </row>
    <row r="52" spans="1:16" ht="39" customHeight="1" x14ac:dyDescent="0.25">
      <c r="A52" s="58" t="s">
        <v>31</v>
      </c>
      <c r="B52" s="26" t="s">
        <v>41</v>
      </c>
      <c r="C52" s="143">
        <v>0</v>
      </c>
      <c r="D52" s="143"/>
      <c r="E52" s="143"/>
      <c r="F52" s="143">
        <f>G52+H52</f>
        <v>16</v>
      </c>
      <c r="G52" s="144">
        <v>15</v>
      </c>
      <c r="H52" s="144">
        <v>1</v>
      </c>
      <c r="I52" s="182"/>
      <c r="J52" s="182">
        <v>0</v>
      </c>
      <c r="K52" s="182">
        <v>0</v>
      </c>
      <c r="L52" s="144">
        <f>M52+N52</f>
        <v>16</v>
      </c>
      <c r="M52" s="144">
        <f>D52+G52+J52</f>
        <v>15</v>
      </c>
      <c r="N52" s="144">
        <f>E52+H52+K52</f>
        <v>1</v>
      </c>
      <c r="O52" s="57" t="s">
        <v>52</v>
      </c>
      <c r="P52" s="57" t="s">
        <v>72</v>
      </c>
    </row>
  </sheetData>
  <mergeCells count="13">
    <mergeCell ref="O26:O27"/>
    <mergeCell ref="P26:P27"/>
    <mergeCell ref="O33:O35"/>
    <mergeCell ref="P4:P6"/>
    <mergeCell ref="A1:P1"/>
    <mergeCell ref="A2:P2"/>
    <mergeCell ref="L4:N5"/>
    <mergeCell ref="C4:E5"/>
    <mergeCell ref="A4:A6"/>
    <mergeCell ref="B4:B6"/>
    <mergeCell ref="O4:O6"/>
    <mergeCell ref="L3:N3"/>
    <mergeCell ref="F4:K5"/>
  </mergeCells>
  <pageMargins left="0.59055118110236227" right="0.19685039370078741" top="0.59055118110236227" bottom="0.39370078740157483" header="0.31496062992125984" footer="0.31496062992125984"/>
  <pageSetup paperSize="9" scale="63" orientation="landscape" horizontalDpi="200" verticalDpi="4294967295" r:id="rId1"/>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a13f9bb79810e030</MaTinBai>
    <_dlc_DocId xmlns="ae4e42cd-c673-4541-a17d-d353a4125f5e">DDYPFUVZ5X6F-6-5987</_dlc_DocId>
    <_dlc_DocIdUrl xmlns="ae4e42cd-c673-4541-a17d-d353a4125f5e">
      <Url>https://dbdc.backan.gov.vn/_layouts/15/DocIdRedir.aspx?ID=DDYPFUVZ5X6F-6-5987</Url>
      <Description>DDYPFUVZ5X6F-6-5987</Description>
    </_dlc_DocIdUrl>
  </documentManagement>
</p:properties>
</file>

<file path=customXml/itemProps1.xml><?xml version="1.0" encoding="utf-8"?>
<ds:datastoreItem xmlns:ds="http://schemas.openxmlformats.org/officeDocument/2006/customXml" ds:itemID="{2133E86E-36C6-4730-9BA0-9A65775E9989}"/>
</file>

<file path=customXml/itemProps2.xml><?xml version="1.0" encoding="utf-8"?>
<ds:datastoreItem xmlns:ds="http://schemas.openxmlformats.org/officeDocument/2006/customXml" ds:itemID="{A9EFB6EC-DB68-4F5D-837B-596EAAC86916}"/>
</file>

<file path=customXml/itemProps3.xml><?xml version="1.0" encoding="utf-8"?>
<ds:datastoreItem xmlns:ds="http://schemas.openxmlformats.org/officeDocument/2006/customXml" ds:itemID="{003C9B6D-0BB7-4DFE-825C-17505C93075D}"/>
</file>

<file path=customXml/itemProps4.xml><?xml version="1.0" encoding="utf-8"?>
<ds:datastoreItem xmlns:ds="http://schemas.openxmlformats.org/officeDocument/2006/customXml" ds:itemID="{DC1D2EF5-4541-424D-8FA9-01CF34A808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Biểu Tờ trình</vt:lpstr>
      <vt:lpstr>Thuyết minh PAĐC</vt:lpstr>
      <vt:lpstr>Tiếp thu giải trình</vt:lpstr>
      <vt:lpstr>Biểu NQ</vt:lpstr>
      <vt:lpstr>'Biểu NQ'!Print_Titles</vt:lpstr>
      <vt:lpstr>'Biểu Tờ trình'!Print_Titles</vt:lpstr>
      <vt:lpstr>'Thuyết minh PAĐC'!Print_Titles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stc</dc:creator>
  <cp:lastModifiedBy>LANHM</cp:lastModifiedBy>
  <dcterms:created xsi:type="dcterms:W3CDTF">2023-09-21T07:40:55Z</dcterms:created>
  <dcterms:modified xsi:type="dcterms:W3CDTF">2023-10-13T06:28:36Z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b5469861-a085-425f-904a-3a75b0a3ee28</vt:lpwstr>
  </property>
</Properties>
</file>