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Biểu số 01" sheetId="1" r:id="rId1"/>
    <sheet name="Biểu số 2" sheetId="2" state="hidden" r:id="rId2"/>
  </sheets>
  <definedNames>
    <definedName name="_xlnm.Print_Titles" localSheetId="0">'Biểu số 01'!$4:$7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1" l="1"/>
  <c r="J23" i="1"/>
  <c r="S29" i="1" l="1"/>
  <c r="T29" i="1"/>
  <c r="S25" i="1" l="1"/>
  <c r="M25" i="1" l="1"/>
  <c r="M26" i="1"/>
  <c r="M27" i="1"/>
  <c r="M28" i="1"/>
  <c r="M29" i="1"/>
  <c r="Y29" i="1"/>
  <c r="X29" i="1"/>
  <c r="T28" i="1"/>
  <c r="Y28" i="1" s="1"/>
  <c r="S28" i="1"/>
  <c r="X28" i="1" s="1"/>
  <c r="T27" i="1"/>
  <c r="Y27" i="1" s="1"/>
  <c r="S27" i="1"/>
  <c r="X27" i="1" s="1"/>
  <c r="T26" i="1"/>
  <c r="Y26" i="1" s="1"/>
  <c r="S26" i="1"/>
  <c r="X26" i="1" s="1"/>
  <c r="T25" i="1"/>
  <c r="Y25" i="1" s="1"/>
  <c r="X25" i="1"/>
  <c r="P29" i="1"/>
  <c r="P28" i="1"/>
  <c r="P27" i="1"/>
  <c r="P26" i="1"/>
  <c r="P25" i="1"/>
  <c r="L24" i="1"/>
  <c r="N24" i="1"/>
  <c r="O24" i="1"/>
  <c r="Q24" i="1"/>
  <c r="R24" i="1"/>
  <c r="U24" i="1"/>
  <c r="V24" i="1"/>
  <c r="P22" i="1"/>
  <c r="P21" i="1"/>
  <c r="P20" i="1"/>
  <c r="P19" i="1"/>
  <c r="Y23" i="1"/>
  <c r="X23" i="1"/>
  <c r="Y22" i="1"/>
  <c r="X22" i="1"/>
  <c r="Y21" i="1"/>
  <c r="X21" i="1"/>
  <c r="Y20" i="1"/>
  <c r="X20" i="1"/>
  <c r="Y19" i="1"/>
  <c r="X19" i="1"/>
  <c r="Q18" i="1"/>
  <c r="Q17" i="1" s="1"/>
  <c r="R18" i="1"/>
  <c r="R17" i="1" s="1"/>
  <c r="S18" i="1"/>
  <c r="S17" i="1" s="1"/>
  <c r="T18" i="1"/>
  <c r="T17" i="1" s="1"/>
  <c r="U18" i="1"/>
  <c r="U17" i="1" s="1"/>
  <c r="V18" i="1"/>
  <c r="V17" i="1" s="1"/>
  <c r="V16" i="1" l="1"/>
  <c r="W19" i="1"/>
  <c r="W23" i="1"/>
  <c r="U16" i="1"/>
  <c r="Q16" i="1"/>
  <c r="Q8" i="1" s="1"/>
  <c r="W20" i="1"/>
  <c r="P24" i="1"/>
  <c r="R16" i="1"/>
  <c r="R8" i="1" s="1"/>
  <c r="W21" i="1"/>
  <c r="W22" i="1"/>
  <c r="X18" i="1"/>
  <c r="X17" i="1" s="1"/>
  <c r="W29" i="1"/>
  <c r="S24" i="1"/>
  <c r="S16" i="1" s="1"/>
  <c r="W27" i="1"/>
  <c r="W28" i="1"/>
  <c r="T24" i="1"/>
  <c r="T16" i="1" s="1"/>
  <c r="W26" i="1"/>
  <c r="Y24" i="1"/>
  <c r="M24" i="1"/>
  <c r="W25" i="1"/>
  <c r="X24" i="1"/>
  <c r="P18" i="1"/>
  <c r="P17" i="1" s="1"/>
  <c r="Y18" i="1"/>
  <c r="Y17" i="1" s="1"/>
  <c r="X16" i="1" l="1"/>
  <c r="P16" i="1"/>
  <c r="P8" i="1" s="1"/>
  <c r="W18" i="1"/>
  <c r="W17" i="1" s="1"/>
  <c r="Y16" i="1"/>
  <c r="W24" i="1"/>
  <c r="Q15" i="1"/>
  <c r="P15" i="1" s="1"/>
  <c r="R14" i="1"/>
  <c r="Q14" i="1"/>
  <c r="P14" i="1" l="1"/>
  <c r="P13" i="1" s="1"/>
  <c r="W16" i="1"/>
  <c r="Q13" i="1"/>
  <c r="R13" i="1"/>
  <c r="J28" i="1"/>
  <c r="J27" i="1"/>
  <c r="K24" i="1"/>
  <c r="J26" i="1"/>
  <c r="J25" i="1"/>
  <c r="J22" i="1"/>
  <c r="J21" i="1"/>
  <c r="J20" i="1"/>
  <c r="J19" i="1"/>
  <c r="L18" i="1"/>
  <c r="L17" i="1" s="1"/>
  <c r="L16" i="1" s="1"/>
  <c r="K18" i="1"/>
  <c r="K17" i="1" s="1"/>
  <c r="H13" i="1"/>
  <c r="I13" i="1"/>
  <c r="O13" i="1"/>
  <c r="U13" i="1"/>
  <c r="V13" i="1"/>
  <c r="H11" i="1"/>
  <c r="I11" i="1"/>
  <c r="J11" i="1"/>
  <c r="K11" i="1"/>
  <c r="L11" i="1"/>
  <c r="M11" i="1"/>
  <c r="N11" i="1"/>
  <c r="O11" i="1"/>
  <c r="U11" i="1"/>
  <c r="U10" i="1" s="1"/>
  <c r="V11" i="1"/>
  <c r="V10" i="1" s="1"/>
  <c r="G11" i="1"/>
  <c r="K16" i="1" l="1"/>
  <c r="V9" i="1"/>
  <c r="V8" i="1" s="1"/>
  <c r="U9" i="1"/>
  <c r="U8" i="1" s="1"/>
  <c r="J18" i="1"/>
  <c r="J17" i="1" s="1"/>
  <c r="J24" i="1"/>
  <c r="J16" i="1" l="1"/>
  <c r="T15" i="1"/>
  <c r="Y15" i="1" s="1"/>
  <c r="S15" i="1"/>
  <c r="X15" i="1" s="1"/>
  <c r="M15" i="1"/>
  <c r="J15" i="1"/>
  <c r="G15" i="1"/>
  <c r="N13" i="1"/>
  <c r="T14" i="1"/>
  <c r="S14" i="1"/>
  <c r="M14" i="1"/>
  <c r="J14" i="1"/>
  <c r="G14" i="1"/>
  <c r="T12" i="1"/>
  <c r="S12" i="1"/>
  <c r="G10" i="1"/>
  <c r="N10" i="1"/>
  <c r="L10" i="1"/>
  <c r="J10" i="1"/>
  <c r="I10" i="1"/>
  <c r="I9" i="1" s="1"/>
  <c r="H10" i="1"/>
  <c r="K10" i="1"/>
  <c r="G13" i="1" l="1"/>
  <c r="W15" i="1"/>
  <c r="M13" i="1"/>
  <c r="Y12" i="1"/>
  <c r="Y11" i="1" s="1"/>
  <c r="Y10" i="1" s="1"/>
  <c r="T11" i="1"/>
  <c r="T10" i="1" s="1"/>
  <c r="K13" i="1"/>
  <c r="K9" i="1" s="1"/>
  <c r="K8" i="1" s="1"/>
  <c r="X14" i="1"/>
  <c r="L13" i="1"/>
  <c r="Y14" i="1"/>
  <c r="X12" i="1"/>
  <c r="S11" i="1"/>
  <c r="S10" i="1" s="1"/>
  <c r="H9" i="1"/>
  <c r="G9" i="1"/>
  <c r="J13" i="1"/>
  <c r="M10" i="1"/>
  <c r="O10" i="1"/>
  <c r="T13" i="1" l="1"/>
  <c r="S13" i="1"/>
  <c r="S9" i="1" s="1"/>
  <c r="S8" i="1" s="1"/>
  <c r="X11" i="1"/>
  <c r="X10" i="1" s="1"/>
  <c r="W12" i="1"/>
  <c r="W11" i="1" s="1"/>
  <c r="W10" i="1" s="1"/>
  <c r="Y13" i="1"/>
  <c r="Y9" i="1" s="1"/>
  <c r="Y8" i="1" s="1"/>
  <c r="W14" i="1"/>
  <c r="W13" i="1" s="1"/>
  <c r="X13" i="1"/>
  <c r="J9" i="1"/>
  <c r="J8" i="1" s="1"/>
  <c r="N9" i="1"/>
  <c r="L9" i="1"/>
  <c r="L8" i="1" s="1"/>
  <c r="W9" i="1" l="1"/>
  <c r="W8" i="1" s="1"/>
  <c r="X9" i="1"/>
  <c r="X8" i="1" s="1"/>
  <c r="T9" i="1"/>
  <c r="T8" i="1" s="1"/>
  <c r="O9" i="1"/>
  <c r="M9" i="1"/>
</calcChain>
</file>

<file path=xl/sharedStrings.xml><?xml version="1.0" encoding="utf-8"?>
<sst xmlns="http://schemas.openxmlformats.org/spreadsheetml/2006/main" count="216" uniqueCount="112">
  <si>
    <t>(Kèm theo Công văn số      /SKHĐT-THQH ngày    /4/2024 của Sở Kế hoạch và Đầu tư)</t>
  </si>
  <si>
    <t>Đơn vị: Triệu đồng</t>
  </si>
  <si>
    <t>STT</t>
  </si>
  <si>
    <t>Chương trình/dự án</t>
  </si>
  <si>
    <t>TMĐT</t>
  </si>
  <si>
    <t>Quyết định phê duyệt đầu tư</t>
  </si>
  <si>
    <t>Trong đó:</t>
  </si>
  <si>
    <t>NSTW</t>
  </si>
  <si>
    <t>NSĐP (đối ứng ngân sách tỉnh)</t>
  </si>
  <si>
    <t>Tổng</t>
  </si>
  <si>
    <t>Kế hoạch đầu tư công trung hạn giai đoạn 2021-2025</t>
  </si>
  <si>
    <t>I</t>
  </si>
  <si>
    <t>Chương trình…..</t>
  </si>
  <si>
    <t>Tổng kế hoạch vốn</t>
  </si>
  <si>
    <t>Kế hoạch vốn công trung hạn giai đoạn 2021-2025 có khả năng thực hiện và giải ngân</t>
  </si>
  <si>
    <t>Ghi chú</t>
  </si>
  <si>
    <t>A</t>
  </si>
  <si>
    <t>Dự án thành phần ….</t>
  </si>
  <si>
    <t>-</t>
  </si>
  <si>
    <t>Dự án….</t>
  </si>
  <si>
    <t>…..</t>
  </si>
  <si>
    <t>II</t>
  </si>
  <si>
    <t>….</t>
  </si>
  <si>
    <t>Cấp huyện điều hành (không báo cáo chi tiết các dự án thuộc dự án thành phần)</t>
  </si>
  <si>
    <t>Cấp tỉnh điều hành (báo cáo chi tiết các dự án thuộc dự án thành phần)</t>
  </si>
  <si>
    <t>Kế hoạch vốn đề nghị điều chỉnh</t>
  </si>
  <si>
    <t>KH năm 2022 đã được chuyển nguồn sang năm 2024</t>
  </si>
  <si>
    <t>KH năm 2023 đã được chuyển nguồn sang năm 2024</t>
  </si>
  <si>
    <t>KH năm 2024</t>
  </si>
  <si>
    <t>BIỂU ĐỀ XUẤT ĐIỀU CHỈNH KẾ HOẠCH ĐẦU TƯ CÔNG NĂM 2024 VÀ KẾ HOẠCH CHƯA GIẢI NGÂN HẾT TRONG NĂM 2023 ĐÃ ĐƯỢC CHUYỂN NGUỒN SANG NĂM 2024 THỰC HIỆN CÁC CHƯƠNG TRÌNH MỤC TIÊU QUỐC GIA</t>
  </si>
  <si>
    <t>Kế hoạch vốn giao năm 2024</t>
  </si>
  <si>
    <t>Kế hoạch vốn giao năm 2024 sau điều chỉnh</t>
  </si>
  <si>
    <t>Giảm</t>
  </si>
  <si>
    <t>Tăng</t>
  </si>
  <si>
    <t>6 = 7 + 8</t>
  </si>
  <si>
    <t>12 = 13 + 14</t>
  </si>
  <si>
    <t>7 = 9 + 13 + 16</t>
  </si>
  <si>
    <t>8 = 11 + 14 + 17</t>
  </si>
  <si>
    <t>9 = 10 + 11</t>
  </si>
  <si>
    <t>15 = 16 + 17</t>
  </si>
  <si>
    <t>30 = 31 + 32</t>
  </si>
  <si>
    <t>31 = 34 + 37 + 40</t>
  </si>
  <si>
    <t>32 = 35 + 38 + 41</t>
  </si>
  <si>
    <t>33 = 34 + 35</t>
  </si>
  <si>
    <t>34 = 10 - 18 + 19</t>
  </si>
  <si>
    <t>35 = 11 - 20 +21</t>
  </si>
  <si>
    <t>36 = 37 + 38</t>
  </si>
  <si>
    <t>37 = 13 - 22 + 23</t>
  </si>
  <si>
    <t>38 = 14 - 24 + 25</t>
  </si>
  <si>
    <t>39 = 40 + 41</t>
  </si>
  <si>
    <t>40 = 16 - 26 + 27</t>
  </si>
  <si>
    <t>41 = 17 - 28 + 29</t>
  </si>
  <si>
    <t>Nội dung số 04: Hỗ trợ nước sinh hoạt</t>
  </si>
  <si>
    <t>Dự án Bố trí, ổn định dân cư tại chỗ các thôn thuộc xã Công Bằng, huyện Pác Nặm</t>
  </si>
  <si>
    <t xml:space="preserve">Bố trí, ổn định dân cư tại chỗ các thôn thuộc xã Đôn Phong, huyện Bạch Thông, tỉnh Bắc Kạn </t>
  </si>
  <si>
    <t>2022-2024</t>
  </si>
  <si>
    <t>Xã Công Bằng, huyện Pác Nặm</t>
  </si>
  <si>
    <t>2054/QĐ-UBND ngày 24/10/2022</t>
  </si>
  <si>
    <t>2023-2025</t>
  </si>
  <si>
    <t>Xã Đôn Phong, huyện Bạch Thông</t>
  </si>
  <si>
    <t>Xây dựng các công trình hạ tầng để phục vụ ổn định dân cư tại chỗ các thôn Lủng Lầu và thôn Nặm Tốc, xã Đôn Phong, huyện Bạch Thông, bao gồm các hạng mục: Đường giao thông, hệ thống cấp nước sinh hoạt và các công trình cần thiết khác (nếu có)</t>
  </si>
  <si>
    <t>Dự kiến thời gian thực hiện</t>
  </si>
  <si>
    <t>Địa điểm thực hiện</t>
  </si>
  <si>
    <t>Quy mô đầu tư được phê duyệt hoặc dự kiến</t>
  </si>
  <si>
    <t>TỈNH ĐIỀU HÀNH</t>
  </si>
  <si>
    <t>2236/QĐ-UBND ngày 30/11/2023</t>
  </si>
  <si>
    <t>Xây dựng cơ sở hạ tầng để bố trí, ổn định dân cư tại chỗ các thôn Nà Chảo, Nà Tậu, Phiêng Luông, Trung Hòa thuộc xã Công Bằng, huyện Pác Nặm, tỉnh Bắc Kạn, bao gồm các hạng mục chính như: Đường giao thông, hệ thống cấp nước sinh hoạt, hệ thống thủy lợi,...</t>
  </si>
  <si>
    <r>
      <t>Cấp nước sinh hoạt tập trung vùng đồng bào dân tộc thiểu số và miền núi tỉnh Bắc Kạn năm 2024-2025</t>
    </r>
    <r>
      <rPr>
        <b/>
        <sz val="14"/>
        <color rgb="FF000000"/>
        <rFont val="Times New Roman"/>
        <family val="1"/>
      </rPr>
      <t xml:space="preserve"> </t>
    </r>
  </si>
  <si>
    <t>2024-2025</t>
  </si>
  <si>
    <t>Số Quyết định đầu tư</t>
  </si>
  <si>
    <t>Điều chỉnh giảm</t>
  </si>
  <si>
    <t>Điều chỉnh tăng</t>
  </si>
  <si>
    <t>Kế hoạch đầu tư công trung hạn giai đoạn 2021-2025 sau điều chỉnh</t>
  </si>
  <si>
    <t>B</t>
  </si>
  <si>
    <t xml:space="preserve"> DỰ ÁN 4 - ĐẦU TƯ CƠ SỞ HẠ TẦNG THIẾT YẾU, PHỤC VỤ SẢN XUẤT, ĐỜI SỐNG VÙNG ĐỒNG BÀO DTTS&amp;MN </t>
  </si>
  <si>
    <t>Nội dung số 01: Đầu tư cơ sở hạ tầng thiết yếu cùng đồng bào dân tộc thiểu số và miền núi; ưu tiên đối với các xã ĐBKK, thôn ĐBKK</t>
  </si>
  <si>
    <t>Huyện Chợ Mới</t>
  </si>
  <si>
    <t>Huyện Chợ Đồn</t>
  </si>
  <si>
    <t>Huyện Ngân Sơn</t>
  </si>
  <si>
    <t>Huyện Bạch Thông</t>
  </si>
  <si>
    <t>DỰ ÁN 10: TRUYỀN THÔNG, TUYÊN TRUYỀN, VẬN ĐỘNG TRONG VÙNG ĐỒNG BÀO DÂN TỘC THIỂU SỐ, KIỂM TRA GIÁM SÁT ĐÁNH GIÁ VIỆC TỔ CHỨC THỰC HIỆN CHƯƠNG TRÌNH</t>
  </si>
  <si>
    <t>UBND Huyện Chợ Mới</t>
  </si>
  <si>
    <t>UBND huyện Chợ Đồn</t>
  </si>
  <si>
    <t>UBND huyện Ngân Sơn</t>
  </si>
  <si>
    <t>UBND huyện Bạch Thông</t>
  </si>
  <si>
    <t>DỰ ÁN 1 - GIẢI QUYẾT TÌNH TRẠNG THIẾU ĐẤT Ở, NHÀ Ở, ĐẤT SẢN XUẤT, NƯỚC SINH HOẠT</t>
  </si>
  <si>
    <t>DỰ ÁN 2 - QUY HOẠCH, SẮP XẾP, BỐ TRÍ, ỔN ĐỊNH DÂN CƯ Ở NHỮNG NƠI CẦN THIẾT</t>
  </si>
  <si>
    <t>KH vốn đã giao 2021-2024</t>
  </si>
  <si>
    <t>Ban QLDA ĐTXD CT NN&amp;PTNT</t>
  </si>
  <si>
    <t>BIỂU ĐIỀU CHỈNH KẾ HOẠCH ĐẦU TƯ CÔNG TRUNG HẠN GIAI ĐOẠN 2021-2025 THỰC HIỆN CÁC CHƯƠNG TRÌNH MỤC TIÊU QUỐC GIA</t>
  </si>
  <si>
    <t>Chủ đầu tư/đơn vị thực hiện</t>
  </si>
  <si>
    <t>TỔNG CHƯƠNG TRÌNH MTQG PHÁT TRIỂN KINH TẾ XÃ HỘI VÙNG ĐỒNG BÀO DÂN TỘC THIỂU SỐ VÀ MIỀN NÚI</t>
  </si>
  <si>
    <t>HUYỆN ĐIỀU HÀNH</t>
  </si>
  <si>
    <t>&gt;94569</t>
  </si>
  <si>
    <t>&gt;90066</t>
  </si>
  <si>
    <t>&gt;4503</t>
  </si>
  <si>
    <t>&gt;120748</t>
  </si>
  <si>
    <t>&gt;114998</t>
  </si>
  <si>
    <t>&gt;5750</t>
  </si>
  <si>
    <t>&gt;92936</t>
  </si>
  <si>
    <t>&gt;88510</t>
  </si>
  <si>
    <t>&gt;4426</t>
  </si>
  <si>
    <t>&gt;99142</t>
  </si>
  <si>
    <t>&gt;94421</t>
  </si>
  <si>
    <t>&gt;4721</t>
  </si>
  <si>
    <t>Kế hoạch vốn điều chỉnh</t>
  </si>
  <si>
    <t>Huyện Ba Bể</t>
  </si>
  <si>
    <t>UBND huyện Ba Bể</t>
  </si>
  <si>
    <t>(Kèm theo Nghị quyết số     /NQ-HĐND ngày    /5/2024 của HĐND tỉnh Bắc Kạn)</t>
  </si>
  <si>
    <t>&gt;122293</t>
  </si>
  <si>
    <t>&gt;116469</t>
  </si>
  <si>
    <t>&gt;5824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</si>
</sst>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0.0"/>
  </numFmts>
  <fonts count="14" x14ac:knownFonts="1">
    <font>
      <sz val="11"/>
      <color theme="1"/>
      <name val="Calibri"/>
      <family val="2"/>
      <scheme val="minor"/>
    </font>
    <font>
      <sz val="14"/>
      <color theme="1"/>
      <name val="Times New Roman"/>
      <family val="1"/>
    </font>
    <font>
      <i/>
      <sz val="14"/>
      <color theme="1"/>
      <name val="Times New Roman"/>
      <family val="1"/>
    </font>
    <font>
      <b/>
      <sz val="14"/>
      <color theme="1"/>
      <name val="Times New Roman"/>
      <family val="1"/>
    </font>
    <font>
      <b/>
      <i/>
      <sz val="14"/>
      <color theme="1"/>
      <name val="Times New Roman"/>
      <family val="1"/>
    </font>
    <font>
      <sz val="11"/>
      <color theme="1"/>
      <name val="Calibri"/>
      <family val="2"/>
      <scheme val="minor"/>
    </font>
    <font>
      <sz val="12"/>
      <name val="Times New Roman"/>
      <family val="1"/>
    </font>
    <font>
      <sz val="12"/>
      <color theme="1"/>
      <name val="Times New Roman"/>
      <family val="2"/>
      <charset val="163"/>
    </font>
    <font>
      <b/>
      <sz val="14"/>
      <name val="Times New Roman"/>
      <family val="1"/>
    </font>
    <font>
      <b/>
      <i/>
      <sz val="14"/>
      <name val="Times New Roman"/>
      <family val="1"/>
    </font>
    <font>
      <sz val="14"/>
      <color rgb="FF000000"/>
      <name val="Times New Roman"/>
      <family val="1"/>
    </font>
    <font>
      <b/>
      <sz val="14"/>
      <color rgb="FF000000"/>
      <name val="Times New Roman"/>
      <family val="1"/>
    </font>
    <font>
      <i/>
      <sz val="14"/>
      <color rgb="FF000000"/>
      <name val="Times New Roman"/>
      <family val="1"/>
    </font>
    <font>
      <sz val="14"/>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1" fontId="5" fillId="0" borderId="0" applyFont="0" applyFill="0" applyBorder="0" applyAlignment="0" applyProtection="0"/>
    <xf numFmtId="0" fontId="6" fillId="0" borderId="0"/>
    <xf numFmtId="0" fontId="7" fillId="0" borderId="0"/>
  </cellStyleXfs>
  <cellXfs count="96">
    <xf numFmtId="0" fontId="0" fillId="0" borderId="0" xfId="0"/>
    <xf numFmtId="0" fontId="3" fillId="0" borderId="1" xfId="0" applyFont="1" applyBorder="1" applyAlignment="1">
      <alignment horizontal="center" vertical="center" wrapText="1"/>
    </xf>
    <xf numFmtId="0" fontId="1" fillId="0" borderId="0" xfId="0" applyFont="1" applyAlignment="1">
      <alignment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4" fillId="0" borderId="1" xfId="0" quotePrefix="1" applyFont="1" applyBorder="1" applyAlignment="1">
      <alignment horizontal="center" vertical="center" wrapText="1"/>
    </xf>
    <xf numFmtId="0" fontId="3" fillId="0" borderId="1" xfId="0" applyFont="1" applyBorder="1" applyAlignment="1">
      <alignment horizontal="left" vertical="center" wrapText="1"/>
    </xf>
    <xf numFmtId="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vertical="center" wrapText="1"/>
    </xf>
    <xf numFmtId="3" fontId="13" fillId="0" borderId="1" xfId="0"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3" fontId="13" fillId="0" borderId="1" xfId="0" applyNumberFormat="1"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1"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2" applyFont="1" applyFill="1" applyBorder="1" applyAlignment="1">
      <alignment vertical="center" wrapText="1"/>
    </xf>
    <xf numFmtId="41" fontId="3"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Fill="1" applyAlignment="1">
      <alignment vertical="center" wrapText="1"/>
    </xf>
    <xf numFmtId="0" fontId="4" fillId="0" borderId="1" xfId="0" quotePrefix="1" applyFont="1" applyFill="1" applyBorder="1" applyAlignment="1">
      <alignment horizontal="center" vertical="center" wrapText="1"/>
    </xf>
    <xf numFmtId="0" fontId="9" fillId="0" borderId="1" xfId="2" applyFont="1" applyFill="1" applyBorder="1" applyAlignment="1">
      <alignment vertical="center" wrapText="1"/>
    </xf>
    <xf numFmtId="41" fontId="4" fillId="0" borderId="1" xfId="1" applyFont="1" applyFill="1" applyBorder="1" applyAlignment="1">
      <alignment vertical="center" wrapText="1"/>
    </xf>
    <xf numFmtId="0" fontId="4" fillId="0" borderId="1" xfId="0" applyFont="1" applyFill="1" applyBorder="1" applyAlignment="1">
      <alignment vertical="center" wrapText="1"/>
    </xf>
    <xf numFmtId="0" fontId="2" fillId="0" borderId="0" xfId="0" applyFont="1" applyFill="1" applyAlignment="1">
      <alignment vertical="center" wrapText="1"/>
    </xf>
    <xf numFmtId="0" fontId="1" fillId="0" borderId="1" xfId="0" quotePrefix="1" applyFont="1" applyFill="1" applyBorder="1" applyAlignment="1">
      <alignment horizontal="center" vertical="center" wrapText="1"/>
    </xf>
    <xf numFmtId="3" fontId="10" fillId="0" borderId="1" xfId="3" applyNumberFormat="1" applyFont="1" applyFill="1" applyBorder="1" applyAlignment="1">
      <alignment vertical="center" wrapText="1"/>
    </xf>
    <xf numFmtId="3" fontId="10" fillId="0" borderId="1" xfId="3" applyNumberFormat="1" applyFont="1" applyFill="1" applyBorder="1" applyAlignment="1">
      <alignment horizontal="center" vertical="center" wrapText="1"/>
    </xf>
    <xf numFmtId="3" fontId="12" fillId="0" borderId="1" xfId="3" applyNumberFormat="1" applyFont="1" applyFill="1" applyBorder="1" applyAlignment="1">
      <alignment vertical="center" wrapText="1"/>
    </xf>
    <xf numFmtId="41" fontId="1" fillId="0" borderId="1" xfId="1" applyFont="1" applyFill="1" applyBorder="1" applyAlignment="1">
      <alignment horizontal="right" vertical="center" wrapText="1"/>
    </xf>
    <xf numFmtId="0" fontId="1"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3" fontId="11" fillId="0" borderId="1" xfId="3" applyNumberFormat="1" applyFont="1" applyFill="1" applyBorder="1" applyAlignment="1">
      <alignment horizontal="left" vertical="center" wrapText="1"/>
    </xf>
    <xf numFmtId="41" fontId="3" fillId="0" borderId="1" xfId="1" applyFont="1" applyFill="1" applyBorder="1" applyAlignment="1">
      <alignment horizontal="right" vertical="center" wrapText="1"/>
    </xf>
    <xf numFmtId="0" fontId="3" fillId="0" borderId="1"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wrapText="1"/>
    </xf>
    <xf numFmtId="0" fontId="1" fillId="0" borderId="1" xfId="0" applyFont="1" applyFill="1" applyBorder="1" applyAlignment="1">
      <alignment horizontal="center" wrapText="1"/>
    </xf>
    <xf numFmtId="3" fontId="1" fillId="0" borderId="0" xfId="0" applyNumberFormat="1" applyFont="1" applyFill="1" applyAlignment="1">
      <alignment wrapText="1"/>
    </xf>
    <xf numFmtId="0" fontId="3" fillId="0" borderId="7" xfId="0" applyFont="1" applyFill="1" applyBorder="1" applyAlignment="1">
      <alignment horizontal="center" vertical="center" wrapText="1"/>
    </xf>
    <xf numFmtId="41" fontId="3" fillId="0" borderId="7" xfId="0" applyNumberFormat="1" applyFont="1" applyFill="1" applyBorder="1" applyAlignment="1">
      <alignment horizontal="center" vertical="center" wrapText="1"/>
    </xf>
    <xf numFmtId="0" fontId="3" fillId="0" borderId="0" xfId="0" applyFont="1" applyFill="1" applyAlignment="1">
      <alignment vertical="center" wrapText="1"/>
    </xf>
    <xf numFmtId="41" fontId="1" fillId="0" borderId="0" xfId="0" applyNumberFormat="1" applyFont="1" applyFill="1" applyAlignment="1">
      <alignment vertical="center" wrapText="1"/>
    </xf>
    <xf numFmtId="164" fontId="13" fillId="0" borderId="1" xfId="0" applyNumberFormat="1" applyFont="1" applyFill="1" applyBorder="1" applyAlignment="1">
      <alignment horizontal="right" vertical="center" wrapText="1"/>
    </xf>
    <xf numFmtId="3" fontId="13" fillId="0" borderId="1" xfId="0" applyNumberFormat="1" applyFont="1" applyFill="1" applyBorder="1" applyAlignment="1">
      <alignment horizontal="right" vertical="center" wrapText="1"/>
    </xf>
    <xf numFmtId="41" fontId="4" fillId="0" borderId="1" xfId="1" applyFont="1" applyFill="1" applyBorder="1" applyAlignment="1">
      <alignment horizontal="center" vertical="center" wrapText="1"/>
    </xf>
    <xf numFmtId="41" fontId="1" fillId="0" borderId="1" xfId="1" applyFont="1" applyFill="1" applyBorder="1" applyAlignment="1">
      <alignment horizontal="center" vertical="center" wrapText="1"/>
    </xf>
    <xf numFmtId="41" fontId="3"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Alignment="1">
      <alignment horizontal="center" wrapText="1"/>
    </xf>
    <xf numFmtId="3" fontId="3" fillId="0" borderId="1" xfId="0" applyNumberFormat="1"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wrapText="1"/>
    </xf>
    <xf numFmtId="0" fontId="2" fillId="0" borderId="2" xfId="0" applyFont="1" applyFill="1" applyBorder="1" applyAlignment="1">
      <alignment horizontal="right" wrapText="1"/>
    </xf>
    <xf numFmtId="0" fontId="2" fillId="0" borderId="0" xfId="0" applyFont="1" applyFill="1" applyBorder="1" applyAlignment="1">
      <alignment horizontal="right"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wrapText="1"/>
    </xf>
  </cellXfs>
  <cellStyles count="4">
    <cellStyle name="Bình thường 2" xfId="2"/>
    <cellStyle name="Comma [0]" xfId="1" builtinId="6"/>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tabSelected="1" zoomScale="55" zoomScaleNormal="55" workbookViewId="0">
      <pane xSplit="2" ySplit="7" topLeftCell="J17" activePane="bottomRight" state="frozen"/>
      <selection pane="topRight" activeCell="C1" sqref="C1"/>
      <selection pane="bottomLeft" activeCell="A8" sqref="A8"/>
      <selection pane="bottomRight" activeCell="M8" sqref="M1:R1048576"/>
    </sheetView>
  </sheetViews>
  <sheetFormatPr defaultRowHeight="18" x14ac:dyDescent="0.35"/>
  <cols>
    <col min="1" max="1" width="8.88671875" style="25"/>
    <col min="2" max="2" width="35.33203125" style="24" customWidth="1"/>
    <col min="3" max="3" width="17" style="24" customWidth="1"/>
    <col min="4" max="5" width="30.44140625" style="24" hidden="1" customWidth="1"/>
    <col min="6" max="6" width="18.6640625" style="24" customWidth="1"/>
    <col min="7" max="8" width="9.88671875" style="24" customWidth="1"/>
    <col min="9" max="9" width="15.6640625" style="24" customWidth="1"/>
    <col min="10" max="10" width="16" style="24" customWidth="1"/>
    <col min="11" max="11" width="12.109375" style="24" customWidth="1"/>
    <col min="12" max="12" width="14.77734375" style="24" customWidth="1"/>
    <col min="13" max="13" width="13.77734375" style="24" hidden="1" customWidth="1"/>
    <col min="14" max="14" width="12.5546875" style="24" hidden="1" customWidth="1"/>
    <col min="15" max="15" width="15.21875" style="24" hidden="1" customWidth="1"/>
    <col min="16" max="16" width="13.5546875" style="24" hidden="1" customWidth="1"/>
    <col min="17" max="17" width="13.21875" style="24" hidden="1" customWidth="1"/>
    <col min="18" max="18" width="15.21875" style="24" hidden="1" customWidth="1"/>
    <col min="19" max="19" width="12.5546875" style="24" customWidth="1"/>
    <col min="20" max="20" width="13.33203125" style="24" customWidth="1"/>
    <col min="21" max="21" width="13.109375" style="24" customWidth="1"/>
    <col min="22" max="22" width="14.77734375" style="24" customWidth="1"/>
    <col min="23" max="23" width="13.5546875" style="24" customWidth="1"/>
    <col min="24" max="24" width="11.33203125" style="24" customWidth="1"/>
    <col min="25" max="25" width="13.88671875" style="24" customWidth="1"/>
    <col min="26" max="26" width="28.6640625" style="65" customWidth="1"/>
    <col min="27" max="27" width="20.77734375" style="24" customWidth="1"/>
    <col min="28" max="16384" width="8.88671875" style="24"/>
  </cols>
  <sheetData>
    <row r="1" spans="1:28" ht="42.6" customHeight="1" x14ac:dyDescent="0.35">
      <c r="A1" s="75" t="s">
        <v>89</v>
      </c>
      <c r="B1" s="75"/>
      <c r="C1" s="75"/>
      <c r="D1" s="75"/>
      <c r="E1" s="75"/>
      <c r="F1" s="75"/>
      <c r="G1" s="75"/>
      <c r="H1" s="75"/>
      <c r="I1" s="75"/>
      <c r="J1" s="75"/>
      <c r="K1" s="75"/>
      <c r="L1" s="75"/>
      <c r="M1" s="75"/>
      <c r="N1" s="75"/>
      <c r="O1" s="75"/>
      <c r="P1" s="75"/>
      <c r="Q1" s="75"/>
      <c r="R1" s="75"/>
      <c r="S1" s="75"/>
      <c r="T1" s="75"/>
      <c r="U1" s="75"/>
      <c r="V1" s="75"/>
      <c r="W1" s="75"/>
      <c r="X1" s="75"/>
      <c r="Y1" s="75"/>
      <c r="Z1" s="75"/>
      <c r="AA1" s="75"/>
    </row>
    <row r="2" spans="1:28" x14ac:dyDescent="0.35">
      <c r="A2" s="76" t="s">
        <v>108</v>
      </c>
      <c r="B2" s="76"/>
      <c r="C2" s="76"/>
      <c r="D2" s="76"/>
      <c r="E2" s="76"/>
      <c r="F2" s="76"/>
      <c r="G2" s="76"/>
      <c r="H2" s="76"/>
      <c r="I2" s="76"/>
      <c r="J2" s="76"/>
      <c r="K2" s="76"/>
      <c r="L2" s="76"/>
      <c r="M2" s="76"/>
      <c r="N2" s="76"/>
      <c r="O2" s="76"/>
      <c r="P2" s="76"/>
      <c r="Q2" s="76"/>
      <c r="R2" s="76"/>
      <c r="S2" s="76"/>
      <c r="T2" s="76"/>
      <c r="U2" s="76"/>
      <c r="V2" s="76"/>
      <c r="W2" s="76"/>
      <c r="X2" s="76"/>
      <c r="Y2" s="76"/>
      <c r="Z2" s="76"/>
      <c r="AA2" s="76"/>
    </row>
    <row r="3" spans="1:28" x14ac:dyDescent="0.35">
      <c r="L3" s="77" t="s">
        <v>1</v>
      </c>
      <c r="M3" s="78"/>
      <c r="N3" s="78"/>
      <c r="O3" s="78"/>
      <c r="P3" s="78"/>
      <c r="Q3" s="78"/>
      <c r="R3" s="78"/>
      <c r="S3" s="78"/>
      <c r="T3" s="78"/>
      <c r="U3" s="78"/>
      <c r="V3" s="78"/>
      <c r="W3" s="78"/>
      <c r="X3" s="78"/>
      <c r="Y3" s="78"/>
      <c r="Z3" s="78"/>
      <c r="AA3" s="78"/>
    </row>
    <row r="4" spans="1:28" s="57" customFormat="1" ht="70.8" customHeight="1" x14ac:dyDescent="0.3">
      <c r="A4" s="69" t="s">
        <v>2</v>
      </c>
      <c r="B4" s="69" t="s">
        <v>3</v>
      </c>
      <c r="C4" s="74" t="s">
        <v>61</v>
      </c>
      <c r="D4" s="74" t="s">
        <v>62</v>
      </c>
      <c r="E4" s="74" t="s">
        <v>63</v>
      </c>
      <c r="F4" s="73" t="s">
        <v>5</v>
      </c>
      <c r="G4" s="73"/>
      <c r="H4" s="73"/>
      <c r="I4" s="73"/>
      <c r="J4" s="67" t="s">
        <v>10</v>
      </c>
      <c r="K4" s="71"/>
      <c r="L4" s="68"/>
      <c r="M4" s="67" t="s">
        <v>14</v>
      </c>
      <c r="N4" s="71"/>
      <c r="O4" s="68"/>
      <c r="P4" s="67" t="s">
        <v>87</v>
      </c>
      <c r="Q4" s="71"/>
      <c r="R4" s="68"/>
      <c r="S4" s="67" t="s">
        <v>105</v>
      </c>
      <c r="T4" s="71"/>
      <c r="U4" s="71"/>
      <c r="V4" s="68"/>
      <c r="W4" s="67" t="s">
        <v>72</v>
      </c>
      <c r="X4" s="71"/>
      <c r="Y4" s="68"/>
      <c r="Z4" s="69" t="s">
        <v>90</v>
      </c>
      <c r="AA4" s="69" t="s">
        <v>15</v>
      </c>
    </row>
    <row r="5" spans="1:28" s="31" customFormat="1" ht="25.8" customHeight="1" x14ac:dyDescent="0.3">
      <c r="A5" s="72"/>
      <c r="B5" s="72"/>
      <c r="C5" s="74"/>
      <c r="D5" s="74"/>
      <c r="E5" s="74"/>
      <c r="F5" s="69" t="s">
        <v>69</v>
      </c>
      <c r="G5" s="73" t="s">
        <v>4</v>
      </c>
      <c r="H5" s="73" t="s">
        <v>6</v>
      </c>
      <c r="I5" s="73"/>
      <c r="J5" s="69" t="s">
        <v>9</v>
      </c>
      <c r="K5" s="67" t="s">
        <v>6</v>
      </c>
      <c r="L5" s="68"/>
      <c r="M5" s="69" t="s">
        <v>9</v>
      </c>
      <c r="N5" s="67" t="s">
        <v>6</v>
      </c>
      <c r="O5" s="68"/>
      <c r="P5" s="69" t="s">
        <v>9</v>
      </c>
      <c r="Q5" s="67" t="s">
        <v>6</v>
      </c>
      <c r="R5" s="68"/>
      <c r="S5" s="67" t="s">
        <v>70</v>
      </c>
      <c r="T5" s="68"/>
      <c r="U5" s="67" t="s">
        <v>71</v>
      </c>
      <c r="V5" s="68"/>
      <c r="W5" s="69" t="s">
        <v>9</v>
      </c>
      <c r="X5" s="67" t="s">
        <v>6</v>
      </c>
      <c r="Y5" s="68"/>
      <c r="Z5" s="72"/>
      <c r="AA5" s="72"/>
    </row>
    <row r="6" spans="1:28" s="31" customFormat="1" ht="18" customHeight="1" x14ac:dyDescent="0.3">
      <c r="A6" s="72"/>
      <c r="B6" s="72"/>
      <c r="C6" s="74"/>
      <c r="D6" s="74"/>
      <c r="E6" s="74"/>
      <c r="F6" s="72"/>
      <c r="G6" s="73"/>
      <c r="H6" s="73" t="s">
        <v>7</v>
      </c>
      <c r="I6" s="73" t="s">
        <v>8</v>
      </c>
      <c r="J6" s="72"/>
      <c r="K6" s="69" t="s">
        <v>7</v>
      </c>
      <c r="L6" s="69" t="s">
        <v>8</v>
      </c>
      <c r="M6" s="72"/>
      <c r="N6" s="69" t="s">
        <v>7</v>
      </c>
      <c r="O6" s="69" t="s">
        <v>8</v>
      </c>
      <c r="P6" s="72"/>
      <c r="Q6" s="69" t="s">
        <v>7</v>
      </c>
      <c r="R6" s="69" t="s">
        <v>8</v>
      </c>
      <c r="S6" s="69" t="s">
        <v>7</v>
      </c>
      <c r="T6" s="69" t="s">
        <v>8</v>
      </c>
      <c r="U6" s="69" t="s">
        <v>7</v>
      </c>
      <c r="V6" s="69" t="s">
        <v>8</v>
      </c>
      <c r="W6" s="72"/>
      <c r="X6" s="69" t="s">
        <v>7</v>
      </c>
      <c r="Y6" s="69" t="s">
        <v>8</v>
      </c>
      <c r="Z6" s="72"/>
      <c r="AA6" s="72"/>
    </row>
    <row r="7" spans="1:28" s="57" customFormat="1" ht="108.6" customHeight="1" x14ac:dyDescent="0.3">
      <c r="A7" s="70"/>
      <c r="B7" s="70"/>
      <c r="C7" s="74"/>
      <c r="D7" s="74"/>
      <c r="E7" s="74"/>
      <c r="F7" s="70"/>
      <c r="G7" s="73"/>
      <c r="H7" s="73"/>
      <c r="I7" s="73"/>
      <c r="J7" s="70"/>
      <c r="K7" s="70"/>
      <c r="L7" s="70"/>
      <c r="M7" s="70"/>
      <c r="N7" s="70"/>
      <c r="O7" s="70"/>
      <c r="P7" s="70"/>
      <c r="Q7" s="70"/>
      <c r="R7" s="70"/>
      <c r="S7" s="70"/>
      <c r="T7" s="70"/>
      <c r="U7" s="70"/>
      <c r="V7" s="70"/>
      <c r="W7" s="70"/>
      <c r="X7" s="70"/>
      <c r="Y7" s="70"/>
      <c r="Z7" s="70"/>
      <c r="AA7" s="70"/>
    </row>
    <row r="8" spans="1:28" s="26" customFormat="1" ht="102.6" customHeight="1" x14ac:dyDescent="0.3">
      <c r="A8" s="27"/>
      <c r="B8" s="55" t="s">
        <v>91</v>
      </c>
      <c r="C8" s="27"/>
      <c r="D8" s="27"/>
      <c r="E8" s="27"/>
      <c r="F8" s="27"/>
      <c r="G8" s="27"/>
      <c r="H8" s="27"/>
      <c r="I8" s="27"/>
      <c r="J8" s="56">
        <f>J9+J16</f>
        <v>591973</v>
      </c>
      <c r="K8" s="56">
        <f>K9+K16</f>
        <v>564030</v>
      </c>
      <c r="L8" s="56">
        <f>L9+L16</f>
        <v>27943</v>
      </c>
      <c r="M8" s="56"/>
      <c r="N8" s="56"/>
      <c r="O8" s="56"/>
      <c r="P8" s="56">
        <f t="shared" ref="P8:Y8" si="0">P9+P16</f>
        <v>364010</v>
      </c>
      <c r="Q8" s="56">
        <f t="shared" si="0"/>
        <v>345257</v>
      </c>
      <c r="R8" s="56">
        <f t="shared" si="0"/>
        <v>18753</v>
      </c>
      <c r="S8" s="56">
        <f t="shared" si="0"/>
        <v>30485</v>
      </c>
      <c r="T8" s="56">
        <f t="shared" si="0"/>
        <v>1275</v>
      </c>
      <c r="U8" s="56">
        <f t="shared" si="0"/>
        <v>30485</v>
      </c>
      <c r="V8" s="56">
        <f t="shared" si="0"/>
        <v>1275</v>
      </c>
      <c r="W8" s="56">
        <f t="shared" si="0"/>
        <v>591973</v>
      </c>
      <c r="X8" s="56">
        <f t="shared" si="0"/>
        <v>564030</v>
      </c>
      <c r="Y8" s="56">
        <f t="shared" si="0"/>
        <v>27943</v>
      </c>
      <c r="Z8" s="27"/>
      <c r="AA8" s="27"/>
    </row>
    <row r="9" spans="1:28" s="31" customFormat="1" ht="39" customHeight="1" x14ac:dyDescent="0.3">
      <c r="A9" s="28" t="s">
        <v>16</v>
      </c>
      <c r="B9" s="18" t="s">
        <v>64</v>
      </c>
      <c r="C9" s="29"/>
      <c r="D9" s="29"/>
      <c r="E9" s="29"/>
      <c r="F9" s="29"/>
      <c r="G9" s="30">
        <f t="shared" ref="G9:O9" si="1">G10+G13</f>
        <v>28543</v>
      </c>
      <c r="H9" s="30">
        <f t="shared" si="1"/>
        <v>27240</v>
      </c>
      <c r="I9" s="30">
        <f t="shared" si="1"/>
        <v>1303</v>
      </c>
      <c r="J9" s="30">
        <f t="shared" si="1"/>
        <v>33483</v>
      </c>
      <c r="K9" s="30">
        <f t="shared" si="1"/>
        <v>32135</v>
      </c>
      <c r="L9" s="30">
        <f t="shared" si="1"/>
        <v>1348</v>
      </c>
      <c r="M9" s="30">
        <f t="shared" si="1"/>
        <v>22543</v>
      </c>
      <c r="N9" s="30">
        <f t="shared" si="1"/>
        <v>21540</v>
      </c>
      <c r="O9" s="30">
        <f t="shared" si="1"/>
        <v>1003</v>
      </c>
      <c r="P9" s="30"/>
      <c r="Q9" s="30"/>
      <c r="R9" s="30"/>
      <c r="S9" s="30">
        <f>S10+S13</f>
        <v>10595</v>
      </c>
      <c r="T9" s="30">
        <f>T10+T13</f>
        <v>345</v>
      </c>
      <c r="U9" s="30">
        <f t="shared" ref="U9:V9" si="2">U10+U13</f>
        <v>10595</v>
      </c>
      <c r="V9" s="30">
        <f t="shared" si="2"/>
        <v>345</v>
      </c>
      <c r="W9" s="30">
        <f>W10+W13</f>
        <v>33483</v>
      </c>
      <c r="X9" s="30">
        <f>X10+X13</f>
        <v>32135</v>
      </c>
      <c r="Y9" s="30">
        <f>Y10+Y13</f>
        <v>1348</v>
      </c>
      <c r="Z9" s="30"/>
      <c r="AA9" s="28"/>
    </row>
    <row r="10" spans="1:28" s="35" customFormat="1" ht="93" customHeight="1" x14ac:dyDescent="0.3">
      <c r="A10" s="28" t="s">
        <v>11</v>
      </c>
      <c r="B10" s="18" t="s">
        <v>85</v>
      </c>
      <c r="C10" s="32"/>
      <c r="D10" s="32"/>
      <c r="E10" s="32"/>
      <c r="F10" s="32"/>
      <c r="G10" s="33">
        <f>G11</f>
        <v>0</v>
      </c>
      <c r="H10" s="33">
        <f t="shared" ref="H10:Y11" si="3">H11</f>
        <v>0</v>
      </c>
      <c r="I10" s="33">
        <f t="shared" si="3"/>
        <v>0</v>
      </c>
      <c r="J10" s="33">
        <f t="shared" si="3"/>
        <v>0</v>
      </c>
      <c r="K10" s="33">
        <f t="shared" si="3"/>
        <v>0</v>
      </c>
      <c r="L10" s="33">
        <f t="shared" si="3"/>
        <v>0</v>
      </c>
      <c r="M10" s="33">
        <f t="shared" si="3"/>
        <v>0</v>
      </c>
      <c r="N10" s="33">
        <f t="shared" si="3"/>
        <v>0</v>
      </c>
      <c r="O10" s="33">
        <f t="shared" si="3"/>
        <v>0</v>
      </c>
      <c r="P10" s="33"/>
      <c r="Q10" s="33"/>
      <c r="R10" s="33"/>
      <c r="S10" s="33">
        <f t="shared" si="3"/>
        <v>0</v>
      </c>
      <c r="T10" s="33">
        <f t="shared" si="3"/>
        <v>0</v>
      </c>
      <c r="U10" s="33">
        <f t="shared" si="3"/>
        <v>10595</v>
      </c>
      <c r="V10" s="33">
        <f t="shared" si="3"/>
        <v>345</v>
      </c>
      <c r="W10" s="33">
        <f t="shared" si="3"/>
        <v>10940</v>
      </c>
      <c r="X10" s="33">
        <f t="shared" si="3"/>
        <v>10595</v>
      </c>
      <c r="Y10" s="33">
        <f t="shared" si="3"/>
        <v>345</v>
      </c>
      <c r="Z10" s="30"/>
      <c r="AA10" s="34"/>
    </row>
    <row r="11" spans="1:28" s="40" customFormat="1" ht="49.2" customHeight="1" x14ac:dyDescent="0.3">
      <c r="A11" s="36"/>
      <c r="B11" s="37" t="s">
        <v>52</v>
      </c>
      <c r="C11" s="37"/>
      <c r="D11" s="37"/>
      <c r="E11" s="37"/>
      <c r="F11" s="37"/>
      <c r="G11" s="38">
        <f>G12</f>
        <v>0</v>
      </c>
      <c r="H11" s="38">
        <f t="shared" si="3"/>
        <v>0</v>
      </c>
      <c r="I11" s="38">
        <f t="shared" si="3"/>
        <v>0</v>
      </c>
      <c r="J11" s="38">
        <f t="shared" si="3"/>
        <v>0</v>
      </c>
      <c r="K11" s="38">
        <f t="shared" si="3"/>
        <v>0</v>
      </c>
      <c r="L11" s="38">
        <f t="shared" si="3"/>
        <v>0</v>
      </c>
      <c r="M11" s="38">
        <f t="shared" si="3"/>
        <v>0</v>
      </c>
      <c r="N11" s="38">
        <f t="shared" si="3"/>
        <v>0</v>
      </c>
      <c r="O11" s="38">
        <f t="shared" si="3"/>
        <v>0</v>
      </c>
      <c r="P11" s="38"/>
      <c r="Q11" s="38"/>
      <c r="R11" s="38"/>
      <c r="S11" s="38">
        <f t="shared" si="3"/>
        <v>0</v>
      </c>
      <c r="T11" s="38">
        <f t="shared" si="3"/>
        <v>0</v>
      </c>
      <c r="U11" s="38">
        <f t="shared" si="3"/>
        <v>10595</v>
      </c>
      <c r="V11" s="38">
        <f t="shared" si="3"/>
        <v>345</v>
      </c>
      <c r="W11" s="38">
        <f t="shared" si="3"/>
        <v>10940</v>
      </c>
      <c r="X11" s="38">
        <f t="shared" si="3"/>
        <v>10595</v>
      </c>
      <c r="Y11" s="38">
        <f t="shared" si="3"/>
        <v>345</v>
      </c>
      <c r="Z11" s="61"/>
      <c r="AA11" s="39"/>
    </row>
    <row r="12" spans="1:28" ht="96.6" customHeight="1" x14ac:dyDescent="0.35">
      <c r="A12" s="41">
        <v>1</v>
      </c>
      <c r="B12" s="42" t="s">
        <v>67</v>
      </c>
      <c r="C12" s="43" t="s">
        <v>68</v>
      </c>
      <c r="D12" s="44"/>
      <c r="E12" s="44"/>
      <c r="F12" s="44"/>
      <c r="G12" s="45">
        <v>0</v>
      </c>
      <c r="H12" s="45">
        <v>0</v>
      </c>
      <c r="I12" s="45">
        <v>0</v>
      </c>
      <c r="J12" s="45">
        <v>0</v>
      </c>
      <c r="K12" s="45">
        <v>0</v>
      </c>
      <c r="L12" s="45">
        <v>0</v>
      </c>
      <c r="M12" s="45">
        <v>0</v>
      </c>
      <c r="N12" s="45">
        <v>0</v>
      </c>
      <c r="O12" s="45">
        <v>0</v>
      </c>
      <c r="P12" s="45"/>
      <c r="Q12" s="45"/>
      <c r="R12" s="45"/>
      <c r="S12" s="45">
        <f>K12-N12</f>
        <v>0</v>
      </c>
      <c r="T12" s="45">
        <f>L12-O12</f>
        <v>0</v>
      </c>
      <c r="U12" s="45">
        <v>10595</v>
      </c>
      <c r="V12" s="45">
        <v>345</v>
      </c>
      <c r="W12" s="45">
        <f>X12+Y12</f>
        <v>10940</v>
      </c>
      <c r="X12" s="45">
        <f>K12-S12+U12</f>
        <v>10595</v>
      </c>
      <c r="Y12" s="45">
        <f>L12-T12+V12</f>
        <v>345</v>
      </c>
      <c r="Z12" s="62" t="s">
        <v>88</v>
      </c>
      <c r="AA12" s="46"/>
    </row>
    <row r="13" spans="1:28" s="26" customFormat="1" ht="109.2" customHeight="1" x14ac:dyDescent="0.3">
      <c r="A13" s="47" t="s">
        <v>21</v>
      </c>
      <c r="B13" s="18" t="s">
        <v>86</v>
      </c>
      <c r="C13" s="48"/>
      <c r="D13" s="48"/>
      <c r="E13" s="48"/>
      <c r="F13" s="48"/>
      <c r="G13" s="49">
        <f t="shared" ref="G13:Y13" si="4">SUM(G14:G15)</f>
        <v>28543</v>
      </c>
      <c r="H13" s="49">
        <f t="shared" si="4"/>
        <v>27240</v>
      </c>
      <c r="I13" s="49">
        <f t="shared" si="4"/>
        <v>1303</v>
      </c>
      <c r="J13" s="49">
        <f t="shared" si="4"/>
        <v>33483</v>
      </c>
      <c r="K13" s="49">
        <f t="shared" si="4"/>
        <v>32135</v>
      </c>
      <c r="L13" s="49">
        <f t="shared" si="4"/>
        <v>1348</v>
      </c>
      <c r="M13" s="49">
        <f t="shared" si="4"/>
        <v>22543</v>
      </c>
      <c r="N13" s="49">
        <f t="shared" si="4"/>
        <v>21540</v>
      </c>
      <c r="O13" s="49">
        <f t="shared" si="4"/>
        <v>1003</v>
      </c>
      <c r="P13" s="49">
        <f t="shared" si="4"/>
        <v>22100</v>
      </c>
      <c r="Q13" s="49">
        <f t="shared" si="4"/>
        <v>21300</v>
      </c>
      <c r="R13" s="49">
        <f t="shared" si="4"/>
        <v>800</v>
      </c>
      <c r="S13" s="49">
        <f t="shared" si="4"/>
        <v>10595</v>
      </c>
      <c r="T13" s="49">
        <f t="shared" si="4"/>
        <v>345</v>
      </c>
      <c r="U13" s="49">
        <f t="shared" si="4"/>
        <v>0</v>
      </c>
      <c r="V13" s="49">
        <f t="shared" si="4"/>
        <v>0</v>
      </c>
      <c r="W13" s="49">
        <f t="shared" si="4"/>
        <v>22543</v>
      </c>
      <c r="X13" s="49">
        <f t="shared" si="4"/>
        <v>21540</v>
      </c>
      <c r="Y13" s="49">
        <f t="shared" si="4"/>
        <v>1003</v>
      </c>
      <c r="Z13" s="63"/>
      <c r="AA13" s="50"/>
    </row>
    <row r="14" spans="1:28" s="26" customFormat="1" ht="110.4" customHeight="1" x14ac:dyDescent="0.3">
      <c r="A14" s="46">
        <v>1</v>
      </c>
      <c r="B14" s="42" t="s">
        <v>53</v>
      </c>
      <c r="C14" s="19" t="s">
        <v>55</v>
      </c>
      <c r="D14" s="19" t="s">
        <v>56</v>
      </c>
      <c r="E14" s="19" t="s">
        <v>66</v>
      </c>
      <c r="F14" s="20" t="s">
        <v>57</v>
      </c>
      <c r="G14" s="45">
        <f t="shared" ref="G14" si="5">H14+I14</f>
        <v>16000</v>
      </c>
      <c r="H14" s="45">
        <v>15200</v>
      </c>
      <c r="I14" s="45">
        <v>800</v>
      </c>
      <c r="J14" s="45">
        <f t="shared" ref="J14" si="6">K14+L14</f>
        <v>16000</v>
      </c>
      <c r="K14" s="45">
        <v>15200</v>
      </c>
      <c r="L14" s="45">
        <v>800</v>
      </c>
      <c r="M14" s="45">
        <f t="shared" ref="M14" si="7">N14+O14</f>
        <v>10000</v>
      </c>
      <c r="N14" s="45">
        <v>9500</v>
      </c>
      <c r="O14" s="45">
        <v>500</v>
      </c>
      <c r="P14" s="45">
        <f t="shared" ref="P14:P15" si="8">Q14+R14</f>
        <v>16000</v>
      </c>
      <c r="Q14" s="45">
        <f>6058+9142</f>
        <v>15200</v>
      </c>
      <c r="R14" s="45">
        <f>500+300</f>
        <v>800</v>
      </c>
      <c r="S14" s="45">
        <f t="shared" ref="S14:T15" si="9">K14-N14</f>
        <v>5700</v>
      </c>
      <c r="T14" s="45">
        <f t="shared" si="9"/>
        <v>300</v>
      </c>
      <c r="U14" s="45"/>
      <c r="V14" s="45"/>
      <c r="W14" s="45">
        <f t="shared" ref="W14:W15" si="10">X14+Y14</f>
        <v>10000</v>
      </c>
      <c r="X14" s="45">
        <f t="shared" ref="X14:Y15" si="11">K14-S14+U14</f>
        <v>9500</v>
      </c>
      <c r="Y14" s="45">
        <f t="shared" si="11"/>
        <v>500</v>
      </c>
      <c r="Z14" s="62" t="s">
        <v>88</v>
      </c>
      <c r="AA14" s="46"/>
      <c r="AB14" s="58"/>
    </row>
    <row r="15" spans="1:28" s="35" customFormat="1" ht="107.4" customHeight="1" x14ac:dyDescent="0.3">
      <c r="A15" s="46">
        <v>2</v>
      </c>
      <c r="B15" s="42" t="s">
        <v>54</v>
      </c>
      <c r="C15" s="19" t="s">
        <v>58</v>
      </c>
      <c r="D15" s="19" t="s">
        <v>59</v>
      </c>
      <c r="E15" s="19" t="s">
        <v>60</v>
      </c>
      <c r="F15" s="19" t="s">
        <v>65</v>
      </c>
      <c r="G15" s="45">
        <f>H15+I15</f>
        <v>12543</v>
      </c>
      <c r="H15" s="45">
        <v>12040</v>
      </c>
      <c r="I15" s="45">
        <v>503</v>
      </c>
      <c r="J15" s="45">
        <f>K15+L15</f>
        <v>17483</v>
      </c>
      <c r="K15" s="45">
        <v>16935</v>
      </c>
      <c r="L15" s="45">
        <v>548</v>
      </c>
      <c r="M15" s="45">
        <f>N15+O15</f>
        <v>12543</v>
      </c>
      <c r="N15" s="45">
        <v>12040</v>
      </c>
      <c r="O15" s="45">
        <v>503</v>
      </c>
      <c r="P15" s="45">
        <f t="shared" si="8"/>
        <v>6100</v>
      </c>
      <c r="Q15" s="45">
        <f>5800+300</f>
        <v>6100</v>
      </c>
      <c r="R15" s="45"/>
      <c r="S15" s="45">
        <f t="shared" si="9"/>
        <v>4895</v>
      </c>
      <c r="T15" s="45">
        <f t="shared" si="9"/>
        <v>45</v>
      </c>
      <c r="U15" s="45"/>
      <c r="V15" s="45"/>
      <c r="W15" s="45">
        <f t="shared" si="10"/>
        <v>12543</v>
      </c>
      <c r="X15" s="45">
        <f t="shared" si="11"/>
        <v>12040</v>
      </c>
      <c r="Y15" s="45">
        <f t="shared" si="11"/>
        <v>503</v>
      </c>
      <c r="Z15" s="62" t="s">
        <v>88</v>
      </c>
      <c r="AA15" s="51"/>
    </row>
    <row r="16" spans="1:28" s="31" customFormat="1" ht="51" customHeight="1" x14ac:dyDescent="0.3">
      <c r="A16" s="28" t="s">
        <v>73</v>
      </c>
      <c r="B16" s="29" t="s">
        <v>92</v>
      </c>
      <c r="C16" s="28"/>
      <c r="D16" s="28"/>
      <c r="E16" s="28"/>
      <c r="F16" s="28"/>
      <c r="G16" s="28"/>
      <c r="H16" s="28"/>
      <c r="I16" s="28"/>
      <c r="J16" s="66">
        <f>J17+J24</f>
        <v>558490</v>
      </c>
      <c r="K16" s="66">
        <f>K17+K24</f>
        <v>531895</v>
      </c>
      <c r="L16" s="66">
        <f>L17+L24</f>
        <v>26595</v>
      </c>
      <c r="M16" s="66"/>
      <c r="N16" s="66"/>
      <c r="O16" s="66"/>
      <c r="P16" s="66">
        <f t="shared" ref="P16:Y16" si="12">P17+P24</f>
        <v>364010</v>
      </c>
      <c r="Q16" s="66">
        <f t="shared" si="12"/>
        <v>345257</v>
      </c>
      <c r="R16" s="66">
        <f t="shared" si="12"/>
        <v>18753</v>
      </c>
      <c r="S16" s="66">
        <f t="shared" si="12"/>
        <v>19890</v>
      </c>
      <c r="T16" s="66">
        <f t="shared" si="12"/>
        <v>930</v>
      </c>
      <c r="U16" s="66">
        <f t="shared" si="12"/>
        <v>19890</v>
      </c>
      <c r="V16" s="66">
        <f t="shared" si="12"/>
        <v>930</v>
      </c>
      <c r="W16" s="66">
        <f t="shared" si="12"/>
        <v>558490</v>
      </c>
      <c r="X16" s="66">
        <f>X17+X24</f>
        <v>531895</v>
      </c>
      <c r="Y16" s="66">
        <f t="shared" si="12"/>
        <v>26595</v>
      </c>
      <c r="Z16" s="28"/>
      <c r="AA16" s="28"/>
    </row>
    <row r="17" spans="1:27" s="35" customFormat="1" ht="100.8" customHeight="1" x14ac:dyDescent="0.3">
      <c r="A17" s="17" t="s">
        <v>11</v>
      </c>
      <c r="B17" s="18" t="s">
        <v>74</v>
      </c>
      <c r="C17" s="39"/>
      <c r="D17" s="39"/>
      <c r="E17" s="39"/>
      <c r="F17" s="39"/>
      <c r="G17" s="39"/>
      <c r="H17" s="39"/>
      <c r="I17" s="39"/>
      <c r="J17" s="18">
        <f>J18</f>
        <v>529688</v>
      </c>
      <c r="K17" s="18">
        <f t="shared" ref="K17:Y17" si="13">K18</f>
        <v>504464</v>
      </c>
      <c r="L17" s="18">
        <f t="shared" si="13"/>
        <v>25224</v>
      </c>
      <c r="M17" s="18"/>
      <c r="N17" s="18"/>
      <c r="O17" s="18"/>
      <c r="P17" s="18">
        <f t="shared" si="13"/>
        <v>354177</v>
      </c>
      <c r="Q17" s="18">
        <f t="shared" si="13"/>
        <v>335916</v>
      </c>
      <c r="R17" s="18">
        <f t="shared" si="13"/>
        <v>18261</v>
      </c>
      <c r="S17" s="18">
        <f t="shared" si="13"/>
        <v>0</v>
      </c>
      <c r="T17" s="18">
        <f t="shared" si="13"/>
        <v>0</v>
      </c>
      <c r="U17" s="18">
        <f t="shared" si="13"/>
        <v>19890</v>
      </c>
      <c r="V17" s="18">
        <f t="shared" si="13"/>
        <v>930</v>
      </c>
      <c r="W17" s="18">
        <f t="shared" si="13"/>
        <v>550508</v>
      </c>
      <c r="X17" s="18">
        <f t="shared" si="13"/>
        <v>524354</v>
      </c>
      <c r="Y17" s="18">
        <f t="shared" si="13"/>
        <v>26154</v>
      </c>
      <c r="Z17" s="64"/>
      <c r="AA17" s="39"/>
    </row>
    <row r="18" spans="1:27" s="26" customFormat="1" ht="90" x14ac:dyDescent="0.3">
      <c r="A18" s="21"/>
      <c r="B18" s="22" t="s">
        <v>75</v>
      </c>
      <c r="C18" s="34"/>
      <c r="D18" s="34"/>
      <c r="E18" s="34"/>
      <c r="F18" s="34"/>
      <c r="G18" s="34"/>
      <c r="H18" s="34"/>
      <c r="I18" s="34"/>
      <c r="J18" s="22">
        <f>SUM(J19:J23)</f>
        <v>529688</v>
      </c>
      <c r="K18" s="22">
        <f>SUM(K19:K23)</f>
        <v>504464</v>
      </c>
      <c r="L18" s="22">
        <f>SUM(L19:L23)</f>
        <v>25224</v>
      </c>
      <c r="M18" s="22"/>
      <c r="N18" s="22"/>
      <c r="O18" s="22"/>
      <c r="P18" s="22">
        <f t="shared" ref="P18:Y18" si="14">SUM(P19:P23)</f>
        <v>354177</v>
      </c>
      <c r="Q18" s="22">
        <f t="shared" si="14"/>
        <v>335916</v>
      </c>
      <c r="R18" s="22">
        <f t="shared" si="14"/>
        <v>18261</v>
      </c>
      <c r="S18" s="22">
        <f t="shared" si="14"/>
        <v>0</v>
      </c>
      <c r="T18" s="22">
        <f t="shared" si="14"/>
        <v>0</v>
      </c>
      <c r="U18" s="22">
        <f t="shared" si="14"/>
        <v>19890</v>
      </c>
      <c r="V18" s="22">
        <f t="shared" si="14"/>
        <v>930</v>
      </c>
      <c r="W18" s="22">
        <f t="shared" si="14"/>
        <v>550508</v>
      </c>
      <c r="X18" s="22">
        <f t="shared" si="14"/>
        <v>524354</v>
      </c>
      <c r="Y18" s="22">
        <f t="shared" si="14"/>
        <v>26154</v>
      </c>
      <c r="Z18" s="46"/>
      <c r="AA18" s="34"/>
    </row>
    <row r="19" spans="1:27" s="26" customFormat="1" x14ac:dyDescent="0.3">
      <c r="A19" s="19">
        <v>1</v>
      </c>
      <c r="B19" s="23" t="s">
        <v>76</v>
      </c>
      <c r="C19" s="34"/>
      <c r="D19" s="34"/>
      <c r="E19" s="34"/>
      <c r="F19" s="34"/>
      <c r="G19" s="34"/>
      <c r="H19" s="34"/>
      <c r="I19" s="34"/>
      <c r="J19" s="23">
        <f t="shared" ref="J19:J23" si="15">K19+L19</f>
        <v>94569</v>
      </c>
      <c r="K19" s="23">
        <v>90066</v>
      </c>
      <c r="L19" s="23">
        <v>4503</v>
      </c>
      <c r="M19" s="59" t="s">
        <v>93</v>
      </c>
      <c r="N19" s="60" t="s">
        <v>94</v>
      </c>
      <c r="O19" s="60" t="s">
        <v>95</v>
      </c>
      <c r="P19" s="23">
        <f t="shared" ref="P19:P29" si="16">Q19+R19</f>
        <v>63145</v>
      </c>
      <c r="Q19" s="23">
        <v>59885</v>
      </c>
      <c r="R19" s="23">
        <v>3260</v>
      </c>
      <c r="S19" s="34"/>
      <c r="T19" s="34"/>
      <c r="U19" s="23">
        <v>3551</v>
      </c>
      <c r="V19" s="23">
        <v>166</v>
      </c>
      <c r="W19" s="45">
        <f t="shared" ref="W19:W23" si="17">X19+Y19</f>
        <v>98286</v>
      </c>
      <c r="X19" s="45">
        <f t="shared" ref="X19:X23" si="18">K19-S19+U19</f>
        <v>93617</v>
      </c>
      <c r="Y19" s="45">
        <f t="shared" ref="Y19:Y23" si="19">L19-T19+V19</f>
        <v>4669</v>
      </c>
      <c r="Z19" s="19" t="s">
        <v>81</v>
      </c>
      <c r="AA19" s="34"/>
    </row>
    <row r="20" spans="1:27" s="26" customFormat="1" x14ac:dyDescent="0.3">
      <c r="A20" s="19">
        <v>2</v>
      </c>
      <c r="B20" s="23" t="s">
        <v>77</v>
      </c>
      <c r="C20" s="34"/>
      <c r="D20" s="34"/>
      <c r="E20" s="34"/>
      <c r="F20" s="34"/>
      <c r="G20" s="34"/>
      <c r="H20" s="34"/>
      <c r="I20" s="34"/>
      <c r="J20" s="23">
        <f t="shared" si="15"/>
        <v>120748</v>
      </c>
      <c r="K20" s="23">
        <v>114998</v>
      </c>
      <c r="L20" s="23">
        <v>5750</v>
      </c>
      <c r="M20" s="60" t="s">
        <v>96</v>
      </c>
      <c r="N20" s="60" t="s">
        <v>97</v>
      </c>
      <c r="O20" s="60" t="s">
        <v>98</v>
      </c>
      <c r="P20" s="23">
        <f t="shared" si="16"/>
        <v>81124</v>
      </c>
      <c r="Q20" s="23">
        <v>76961</v>
      </c>
      <c r="R20" s="23">
        <v>4163</v>
      </c>
      <c r="S20" s="34"/>
      <c r="T20" s="34"/>
      <c r="U20" s="23">
        <v>4534</v>
      </c>
      <c r="V20" s="23">
        <v>212</v>
      </c>
      <c r="W20" s="45">
        <f t="shared" si="17"/>
        <v>125494</v>
      </c>
      <c r="X20" s="45">
        <f t="shared" si="18"/>
        <v>119532</v>
      </c>
      <c r="Y20" s="45">
        <f t="shared" si="19"/>
        <v>5962</v>
      </c>
      <c r="Z20" s="19" t="s">
        <v>82</v>
      </c>
      <c r="AA20" s="34"/>
    </row>
    <row r="21" spans="1:27" s="26" customFormat="1" x14ac:dyDescent="0.3">
      <c r="A21" s="19">
        <v>3</v>
      </c>
      <c r="B21" s="23" t="s">
        <v>78</v>
      </c>
      <c r="C21" s="34"/>
      <c r="D21" s="34"/>
      <c r="E21" s="34"/>
      <c r="F21" s="34"/>
      <c r="G21" s="34"/>
      <c r="H21" s="34"/>
      <c r="I21" s="34"/>
      <c r="J21" s="23">
        <f t="shared" si="15"/>
        <v>92936</v>
      </c>
      <c r="K21" s="23">
        <v>88510</v>
      </c>
      <c r="L21" s="23">
        <v>4426</v>
      </c>
      <c r="M21" s="60" t="s">
        <v>99</v>
      </c>
      <c r="N21" s="60" t="s">
        <v>100</v>
      </c>
      <c r="O21" s="60" t="s">
        <v>101</v>
      </c>
      <c r="P21" s="23">
        <f t="shared" si="16"/>
        <v>62054</v>
      </c>
      <c r="Q21" s="23">
        <v>58850</v>
      </c>
      <c r="R21" s="23">
        <v>3204</v>
      </c>
      <c r="S21" s="34"/>
      <c r="T21" s="34"/>
      <c r="U21" s="23">
        <v>3490</v>
      </c>
      <c r="V21" s="23">
        <v>163</v>
      </c>
      <c r="W21" s="45">
        <f t="shared" si="17"/>
        <v>96589</v>
      </c>
      <c r="X21" s="45">
        <f t="shared" si="18"/>
        <v>92000</v>
      </c>
      <c r="Y21" s="45">
        <f t="shared" si="19"/>
        <v>4589</v>
      </c>
      <c r="Z21" s="19" t="s">
        <v>83</v>
      </c>
      <c r="AA21" s="34"/>
    </row>
    <row r="22" spans="1:27" s="26" customFormat="1" x14ac:dyDescent="0.3">
      <c r="A22" s="19">
        <v>4</v>
      </c>
      <c r="B22" s="23" t="s">
        <v>79</v>
      </c>
      <c r="C22" s="34"/>
      <c r="D22" s="34"/>
      <c r="E22" s="34"/>
      <c r="F22" s="34"/>
      <c r="G22" s="34"/>
      <c r="H22" s="34"/>
      <c r="I22" s="34"/>
      <c r="J22" s="23">
        <f t="shared" si="15"/>
        <v>99142</v>
      </c>
      <c r="K22" s="23">
        <v>94421</v>
      </c>
      <c r="L22" s="23">
        <v>4721</v>
      </c>
      <c r="M22" s="60" t="s">
        <v>102</v>
      </c>
      <c r="N22" s="60" t="s">
        <v>103</v>
      </c>
      <c r="O22" s="60" t="s">
        <v>104</v>
      </c>
      <c r="P22" s="23">
        <f t="shared" si="16"/>
        <v>66198</v>
      </c>
      <c r="Q22" s="23">
        <v>62780</v>
      </c>
      <c r="R22" s="23">
        <v>3418</v>
      </c>
      <c r="S22" s="34"/>
      <c r="T22" s="34"/>
      <c r="U22" s="23">
        <v>3723</v>
      </c>
      <c r="V22" s="23">
        <v>174</v>
      </c>
      <c r="W22" s="45">
        <f t="shared" si="17"/>
        <v>103039</v>
      </c>
      <c r="X22" s="45">
        <f t="shared" si="18"/>
        <v>98144</v>
      </c>
      <c r="Y22" s="45">
        <f t="shared" si="19"/>
        <v>4895</v>
      </c>
      <c r="Z22" s="19" t="s">
        <v>84</v>
      </c>
      <c r="AA22" s="34"/>
    </row>
    <row r="23" spans="1:27" s="26" customFormat="1" x14ac:dyDescent="0.3">
      <c r="A23" s="19">
        <v>5</v>
      </c>
      <c r="B23" s="23" t="s">
        <v>106</v>
      </c>
      <c r="C23" s="34"/>
      <c r="D23" s="34"/>
      <c r="E23" s="34"/>
      <c r="F23" s="34"/>
      <c r="G23" s="34"/>
      <c r="H23" s="34"/>
      <c r="I23" s="34"/>
      <c r="J23" s="23">
        <f t="shared" si="15"/>
        <v>122293</v>
      </c>
      <c r="K23" s="23">
        <v>116469</v>
      </c>
      <c r="L23" s="23">
        <v>5824</v>
      </c>
      <c r="M23" s="60" t="s">
        <v>109</v>
      </c>
      <c r="N23" s="60" t="s">
        <v>110</v>
      </c>
      <c r="O23" s="60" t="s">
        <v>111</v>
      </c>
      <c r="P23" s="23">
        <f t="shared" si="16"/>
        <v>81656</v>
      </c>
      <c r="Q23" s="23">
        <v>77440</v>
      </c>
      <c r="R23" s="23">
        <v>4216</v>
      </c>
      <c r="S23" s="34"/>
      <c r="T23" s="34"/>
      <c r="U23" s="23">
        <v>4592</v>
      </c>
      <c r="V23" s="23">
        <v>215</v>
      </c>
      <c r="W23" s="45">
        <f t="shared" si="17"/>
        <v>127100</v>
      </c>
      <c r="X23" s="45">
        <f t="shared" si="18"/>
        <v>121061</v>
      </c>
      <c r="Y23" s="45">
        <f t="shared" si="19"/>
        <v>6039</v>
      </c>
      <c r="Z23" s="19" t="s">
        <v>107</v>
      </c>
      <c r="AA23" s="34"/>
    </row>
    <row r="24" spans="1:27" ht="169.2" customHeight="1" x14ac:dyDescent="0.35">
      <c r="A24" s="17" t="s">
        <v>21</v>
      </c>
      <c r="B24" s="18" t="s">
        <v>80</v>
      </c>
      <c r="C24" s="52"/>
      <c r="D24" s="52"/>
      <c r="E24" s="52"/>
      <c r="F24" s="52"/>
      <c r="G24" s="52"/>
      <c r="H24" s="52"/>
      <c r="I24" s="52"/>
      <c r="J24" s="18">
        <f t="shared" ref="J24:Y24" si="20">SUM(J25:J29)</f>
        <v>28802</v>
      </c>
      <c r="K24" s="18">
        <f t="shared" si="20"/>
        <v>27431</v>
      </c>
      <c r="L24" s="18">
        <f t="shared" si="20"/>
        <v>1371</v>
      </c>
      <c r="M24" s="18">
        <f t="shared" si="20"/>
        <v>7982</v>
      </c>
      <c r="N24" s="18">
        <f t="shared" si="20"/>
        <v>7541</v>
      </c>
      <c r="O24" s="18">
        <f t="shared" si="20"/>
        <v>441</v>
      </c>
      <c r="P24" s="18">
        <f t="shared" si="20"/>
        <v>9833</v>
      </c>
      <c r="Q24" s="18">
        <f t="shared" si="20"/>
        <v>9341</v>
      </c>
      <c r="R24" s="18">
        <f t="shared" si="20"/>
        <v>492</v>
      </c>
      <c r="S24" s="18">
        <f t="shared" si="20"/>
        <v>19890</v>
      </c>
      <c r="T24" s="18">
        <f t="shared" si="20"/>
        <v>930</v>
      </c>
      <c r="U24" s="18">
        <f t="shared" si="20"/>
        <v>0</v>
      </c>
      <c r="V24" s="18">
        <f t="shared" si="20"/>
        <v>0</v>
      </c>
      <c r="W24" s="18">
        <f t="shared" si="20"/>
        <v>7982</v>
      </c>
      <c r="X24" s="18">
        <f t="shared" si="20"/>
        <v>7541</v>
      </c>
      <c r="Y24" s="18">
        <f t="shared" si="20"/>
        <v>441</v>
      </c>
      <c r="Z24" s="17"/>
      <c r="AA24" s="52"/>
    </row>
    <row r="25" spans="1:27" x14ac:dyDescent="0.35">
      <c r="A25" s="19">
        <v>1</v>
      </c>
      <c r="B25" s="23" t="s">
        <v>76</v>
      </c>
      <c r="C25" s="52"/>
      <c r="D25" s="52"/>
      <c r="E25" s="52"/>
      <c r="F25" s="52"/>
      <c r="G25" s="52"/>
      <c r="H25" s="52"/>
      <c r="I25" s="52"/>
      <c r="J25" s="23">
        <f>K25+L25</f>
        <v>5357</v>
      </c>
      <c r="K25" s="23">
        <v>5102</v>
      </c>
      <c r="L25" s="23">
        <v>255</v>
      </c>
      <c r="M25" s="23">
        <f t="shared" ref="M25" si="21">N25+O25</f>
        <v>1713</v>
      </c>
      <c r="N25" s="23">
        <v>1627</v>
      </c>
      <c r="O25" s="23">
        <v>86</v>
      </c>
      <c r="P25" s="23">
        <f t="shared" si="16"/>
        <v>1713</v>
      </c>
      <c r="Q25" s="23">
        <v>1627</v>
      </c>
      <c r="R25" s="23">
        <v>86</v>
      </c>
      <c r="S25" s="23">
        <f>K25-N25</f>
        <v>3475</v>
      </c>
      <c r="T25" s="23">
        <f t="shared" ref="T25:T28" si="22">L25-O25</f>
        <v>169</v>
      </c>
      <c r="U25" s="23"/>
      <c r="V25" s="23"/>
      <c r="W25" s="45">
        <f t="shared" ref="W25:W29" si="23">X25+Y25</f>
        <v>1713</v>
      </c>
      <c r="X25" s="45">
        <f t="shared" ref="X25:X29" si="24">K25-S25+U25</f>
        <v>1627</v>
      </c>
      <c r="Y25" s="45">
        <f t="shared" ref="Y25:Y29" si="25">L25-T25+V25</f>
        <v>86</v>
      </c>
      <c r="Z25" s="19" t="s">
        <v>81</v>
      </c>
      <c r="AA25" s="53"/>
    </row>
    <row r="26" spans="1:27" x14ac:dyDescent="0.35">
      <c r="A26" s="19">
        <v>2</v>
      </c>
      <c r="B26" s="23" t="s">
        <v>77</v>
      </c>
      <c r="C26" s="52"/>
      <c r="D26" s="52"/>
      <c r="E26" s="52"/>
      <c r="F26" s="52"/>
      <c r="G26" s="52"/>
      <c r="H26" s="52"/>
      <c r="I26" s="52"/>
      <c r="J26" s="23">
        <f t="shared" ref="J26:J28" si="26">K26+L26</f>
        <v>5423</v>
      </c>
      <c r="K26" s="23">
        <v>5165</v>
      </c>
      <c r="L26" s="23">
        <v>258</v>
      </c>
      <c r="M26" s="23">
        <f t="shared" ref="M26:M29" si="27">N26+O26</f>
        <v>2000</v>
      </c>
      <c r="N26" s="23">
        <v>1900</v>
      </c>
      <c r="O26" s="23">
        <v>100</v>
      </c>
      <c r="P26" s="23">
        <f t="shared" si="16"/>
        <v>1735</v>
      </c>
      <c r="Q26" s="23">
        <v>1648</v>
      </c>
      <c r="R26" s="23">
        <v>87</v>
      </c>
      <c r="S26" s="23">
        <f t="shared" ref="S26:S28" si="28">K26-N26</f>
        <v>3265</v>
      </c>
      <c r="T26" s="23">
        <f t="shared" si="22"/>
        <v>158</v>
      </c>
      <c r="U26" s="23"/>
      <c r="V26" s="23"/>
      <c r="W26" s="45">
        <f t="shared" si="23"/>
        <v>2000</v>
      </c>
      <c r="X26" s="45">
        <f t="shared" si="24"/>
        <v>1900</v>
      </c>
      <c r="Y26" s="45">
        <f t="shared" si="25"/>
        <v>100</v>
      </c>
      <c r="Z26" s="19" t="s">
        <v>82</v>
      </c>
      <c r="AA26" s="53"/>
    </row>
    <row r="27" spans="1:27" x14ac:dyDescent="0.35">
      <c r="A27" s="19">
        <v>3</v>
      </c>
      <c r="B27" s="23" t="s">
        <v>78</v>
      </c>
      <c r="C27" s="52"/>
      <c r="D27" s="52"/>
      <c r="E27" s="52"/>
      <c r="F27" s="52"/>
      <c r="G27" s="52"/>
      <c r="H27" s="52"/>
      <c r="I27" s="52"/>
      <c r="J27" s="23">
        <f t="shared" si="26"/>
        <v>5927</v>
      </c>
      <c r="K27" s="23">
        <v>5645</v>
      </c>
      <c r="L27" s="23">
        <v>282</v>
      </c>
      <c r="M27" s="23">
        <f t="shared" si="27"/>
        <v>900</v>
      </c>
      <c r="N27" s="23">
        <v>838</v>
      </c>
      <c r="O27" s="23">
        <v>62</v>
      </c>
      <c r="P27" s="23">
        <f t="shared" si="16"/>
        <v>1896</v>
      </c>
      <c r="Q27" s="23">
        <v>1801</v>
      </c>
      <c r="R27" s="23">
        <v>95</v>
      </c>
      <c r="S27" s="23">
        <f t="shared" si="28"/>
        <v>4807</v>
      </c>
      <c r="T27" s="23">
        <f t="shared" si="22"/>
        <v>220</v>
      </c>
      <c r="U27" s="23"/>
      <c r="V27" s="23"/>
      <c r="W27" s="45">
        <f t="shared" si="23"/>
        <v>900</v>
      </c>
      <c r="X27" s="45">
        <f t="shared" si="24"/>
        <v>838</v>
      </c>
      <c r="Y27" s="45">
        <f t="shared" si="25"/>
        <v>62</v>
      </c>
      <c r="Z27" s="19" t="s">
        <v>83</v>
      </c>
      <c r="AA27" s="46"/>
    </row>
    <row r="28" spans="1:27" x14ac:dyDescent="0.35">
      <c r="A28" s="19">
        <v>4</v>
      </c>
      <c r="B28" s="23" t="s">
        <v>79</v>
      </c>
      <c r="C28" s="52"/>
      <c r="D28" s="52"/>
      <c r="E28" s="52"/>
      <c r="F28" s="52"/>
      <c r="G28" s="52"/>
      <c r="H28" s="52"/>
      <c r="I28" s="52"/>
      <c r="J28" s="23">
        <f t="shared" si="26"/>
        <v>5369</v>
      </c>
      <c r="K28" s="23">
        <v>5113</v>
      </c>
      <c r="L28" s="23">
        <v>256</v>
      </c>
      <c r="M28" s="23">
        <f t="shared" si="27"/>
        <v>1469</v>
      </c>
      <c r="N28" s="23">
        <v>1384</v>
      </c>
      <c r="O28" s="23">
        <v>85</v>
      </c>
      <c r="P28" s="23">
        <f t="shared" si="16"/>
        <v>1717</v>
      </c>
      <c r="Q28" s="23">
        <v>1632</v>
      </c>
      <c r="R28" s="23">
        <v>85</v>
      </c>
      <c r="S28" s="23">
        <f t="shared" si="28"/>
        <v>3729</v>
      </c>
      <c r="T28" s="23">
        <f t="shared" si="22"/>
        <v>171</v>
      </c>
      <c r="U28" s="23"/>
      <c r="V28" s="23"/>
      <c r="W28" s="45">
        <f t="shared" si="23"/>
        <v>1469</v>
      </c>
      <c r="X28" s="45">
        <f t="shared" si="24"/>
        <v>1384</v>
      </c>
      <c r="Y28" s="45">
        <f t="shared" si="25"/>
        <v>85</v>
      </c>
      <c r="Z28" s="19" t="s">
        <v>84</v>
      </c>
      <c r="AA28" s="46"/>
    </row>
    <row r="29" spans="1:27" x14ac:dyDescent="0.35">
      <c r="A29" s="19">
        <v>5</v>
      </c>
      <c r="B29" s="23" t="s">
        <v>106</v>
      </c>
      <c r="C29" s="52"/>
      <c r="D29" s="52"/>
      <c r="E29" s="52"/>
      <c r="F29" s="52"/>
      <c r="G29" s="52"/>
      <c r="H29" s="52"/>
      <c r="I29" s="52"/>
      <c r="J29" s="23">
        <v>6726</v>
      </c>
      <c r="K29" s="23">
        <v>6406</v>
      </c>
      <c r="L29" s="23">
        <v>320</v>
      </c>
      <c r="M29" s="23">
        <f t="shared" si="27"/>
        <v>1900</v>
      </c>
      <c r="N29" s="23">
        <v>1792</v>
      </c>
      <c r="O29" s="23">
        <v>108</v>
      </c>
      <c r="P29" s="23">
        <f t="shared" si="16"/>
        <v>2772</v>
      </c>
      <c r="Q29" s="23">
        <v>2633</v>
      </c>
      <c r="R29" s="23">
        <v>139</v>
      </c>
      <c r="S29" s="23">
        <f t="shared" ref="S29" si="29">K29-N29</f>
        <v>4614</v>
      </c>
      <c r="T29" s="23">
        <f t="shared" ref="T29" si="30">L29-O29</f>
        <v>212</v>
      </c>
      <c r="U29" s="23"/>
      <c r="V29" s="23"/>
      <c r="W29" s="45">
        <f t="shared" si="23"/>
        <v>1900</v>
      </c>
      <c r="X29" s="45">
        <f t="shared" si="24"/>
        <v>1792</v>
      </c>
      <c r="Y29" s="45">
        <f t="shared" si="25"/>
        <v>108</v>
      </c>
      <c r="Z29" s="19" t="s">
        <v>107</v>
      </c>
      <c r="AA29" s="46"/>
    </row>
    <row r="30" spans="1:27" x14ac:dyDescent="0.35">
      <c r="Q30" s="54"/>
      <c r="R30" s="54"/>
      <c r="S30" s="54"/>
      <c r="T30" s="54"/>
    </row>
    <row r="31" spans="1:27" x14ac:dyDescent="0.35">
      <c r="Q31" s="54"/>
      <c r="R31" s="54"/>
    </row>
    <row r="32" spans="1:27" x14ac:dyDescent="0.35">
      <c r="Q32" s="54"/>
      <c r="R32" s="54"/>
      <c r="S32" s="54"/>
    </row>
    <row r="33" spans="17:18" x14ac:dyDescent="0.35">
      <c r="Q33" s="54"/>
      <c r="R33" s="54"/>
    </row>
    <row r="34" spans="17:18" x14ac:dyDescent="0.35">
      <c r="Q34" s="54"/>
      <c r="R34" s="54"/>
    </row>
    <row r="35" spans="17:18" x14ac:dyDescent="0.35">
      <c r="Q35" s="54"/>
      <c r="R35" s="54"/>
    </row>
    <row r="36" spans="17:18" x14ac:dyDescent="0.35">
      <c r="Q36" s="54"/>
      <c r="R36" s="54"/>
    </row>
    <row r="37" spans="17:18" x14ac:dyDescent="0.35">
      <c r="Q37" s="54"/>
      <c r="R37" s="54"/>
    </row>
    <row r="38" spans="17:18" x14ac:dyDescent="0.35">
      <c r="Q38" s="54"/>
      <c r="R38" s="54"/>
    </row>
    <row r="39" spans="17:18" x14ac:dyDescent="0.35">
      <c r="Q39" s="54"/>
      <c r="R39" s="54"/>
    </row>
    <row r="40" spans="17:18" x14ac:dyDescent="0.35">
      <c r="Q40" s="54"/>
      <c r="R40" s="54"/>
    </row>
  </sheetData>
  <mergeCells count="43">
    <mergeCell ref="Z4:Z7"/>
    <mergeCell ref="A1:AA1"/>
    <mergeCell ref="A2:AA2"/>
    <mergeCell ref="Q5:R5"/>
    <mergeCell ref="L3:AA3"/>
    <mergeCell ref="H5:I5"/>
    <mergeCell ref="J4:L4"/>
    <mergeCell ref="K5:L5"/>
    <mergeCell ref="J5:J7"/>
    <mergeCell ref="S6:S7"/>
    <mergeCell ref="H6:H7"/>
    <mergeCell ref="I6:I7"/>
    <mergeCell ref="K6:K7"/>
    <mergeCell ref="L6:L7"/>
    <mergeCell ref="S5:T5"/>
    <mergeCell ref="T6:T7"/>
    <mergeCell ref="AA4:AA7"/>
    <mergeCell ref="P4:R4"/>
    <mergeCell ref="P5:P7"/>
    <mergeCell ref="B4:B7"/>
    <mergeCell ref="A4:A7"/>
    <mergeCell ref="G5:G7"/>
    <mergeCell ref="Q6:Q7"/>
    <mergeCell ref="R6:R7"/>
    <mergeCell ref="M4:O4"/>
    <mergeCell ref="M5:M7"/>
    <mergeCell ref="N5:O5"/>
    <mergeCell ref="N6:N7"/>
    <mergeCell ref="O6:O7"/>
    <mergeCell ref="C4:C7"/>
    <mergeCell ref="D4:D7"/>
    <mergeCell ref="E4:E7"/>
    <mergeCell ref="F4:I4"/>
    <mergeCell ref="F5:F7"/>
    <mergeCell ref="S4:V4"/>
    <mergeCell ref="U5:V5"/>
    <mergeCell ref="U6:U7"/>
    <mergeCell ref="V6:V7"/>
    <mergeCell ref="X5:Y5"/>
    <mergeCell ref="X6:X7"/>
    <mergeCell ref="Y6:Y7"/>
    <mergeCell ref="W4:Y4"/>
    <mergeCell ref="W5:W7"/>
  </mergeCells>
  <pageMargins left="0.48" right="0.4" top="0.47" bottom="0.52" header="0.3" footer="0.3"/>
  <pageSetup paperSize="9" scale="45" fitToHeight="0" orientation="landscape" verticalDpi="0"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
  <sheetViews>
    <sheetView zoomScale="55" zoomScaleNormal="55" workbookViewId="0">
      <selection activeCell="E14" sqref="E14"/>
    </sheetView>
  </sheetViews>
  <sheetFormatPr defaultRowHeight="18" x14ac:dyDescent="0.35"/>
  <cols>
    <col min="1" max="1" width="8.88671875" style="2"/>
    <col min="2" max="2" width="44.6640625" style="2" customWidth="1"/>
    <col min="3" max="16384" width="8.88671875" style="2"/>
  </cols>
  <sheetData>
    <row r="1" spans="1:42" ht="42.6" customHeight="1" x14ac:dyDescent="0.35">
      <c r="A1" s="89" t="s">
        <v>29</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row>
    <row r="2" spans="1:42" ht="18" customHeight="1" x14ac:dyDescent="0.35">
      <c r="A2" s="90" t="s">
        <v>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row>
    <row r="3" spans="1:42" x14ac:dyDescent="0.35">
      <c r="F3" s="95"/>
      <c r="G3" s="95"/>
      <c r="H3" s="95"/>
      <c r="I3" s="95"/>
      <c r="J3" s="95"/>
      <c r="K3" s="95"/>
      <c r="L3" s="95"/>
      <c r="M3" s="95"/>
      <c r="N3" s="95"/>
      <c r="O3" s="95"/>
      <c r="P3" s="95"/>
      <c r="Q3" s="95"/>
      <c r="AJ3" s="86" t="s">
        <v>1</v>
      </c>
      <c r="AK3" s="86"/>
      <c r="AL3" s="86"/>
      <c r="AM3" s="86"/>
      <c r="AN3" s="86"/>
      <c r="AO3" s="86"/>
      <c r="AP3" s="86"/>
    </row>
    <row r="4" spans="1:42" s="7" customFormat="1" ht="60" customHeight="1" x14ac:dyDescent="0.3">
      <c r="A4" s="83" t="s">
        <v>2</v>
      </c>
      <c r="B4" s="83" t="s">
        <v>3</v>
      </c>
      <c r="C4" s="91" t="s">
        <v>5</v>
      </c>
      <c r="D4" s="92"/>
      <c r="E4" s="93"/>
      <c r="F4" s="94" t="s">
        <v>30</v>
      </c>
      <c r="G4" s="94"/>
      <c r="H4" s="94"/>
      <c r="I4" s="94"/>
      <c r="J4" s="94"/>
      <c r="K4" s="94"/>
      <c r="L4" s="94"/>
      <c r="M4" s="94"/>
      <c r="N4" s="94"/>
      <c r="O4" s="94"/>
      <c r="P4" s="94"/>
      <c r="Q4" s="94"/>
      <c r="R4" s="91" t="s">
        <v>25</v>
      </c>
      <c r="S4" s="92"/>
      <c r="T4" s="92"/>
      <c r="U4" s="92"/>
      <c r="V4" s="92"/>
      <c r="W4" s="92"/>
      <c r="X4" s="92"/>
      <c r="Y4" s="92"/>
      <c r="Z4" s="92"/>
      <c r="AA4" s="92"/>
      <c r="AB4" s="92"/>
      <c r="AC4" s="93"/>
      <c r="AD4" s="94" t="s">
        <v>31</v>
      </c>
      <c r="AE4" s="94"/>
      <c r="AF4" s="94"/>
      <c r="AG4" s="94"/>
      <c r="AH4" s="94"/>
      <c r="AI4" s="94"/>
      <c r="AJ4" s="94"/>
      <c r="AK4" s="94"/>
      <c r="AL4" s="94"/>
      <c r="AM4" s="94"/>
      <c r="AN4" s="94"/>
      <c r="AO4" s="94"/>
      <c r="AP4" s="83" t="s">
        <v>15</v>
      </c>
    </row>
    <row r="5" spans="1:42" s="5" customFormat="1" ht="34.799999999999997" customHeight="1" x14ac:dyDescent="0.3">
      <c r="A5" s="84"/>
      <c r="B5" s="84"/>
      <c r="C5" s="81" t="s">
        <v>4</v>
      </c>
      <c r="D5" s="79" t="s">
        <v>6</v>
      </c>
      <c r="E5" s="80"/>
      <c r="F5" s="87" t="s">
        <v>13</v>
      </c>
      <c r="G5" s="87"/>
      <c r="H5" s="87"/>
      <c r="I5" s="87" t="s">
        <v>6</v>
      </c>
      <c r="J5" s="87"/>
      <c r="K5" s="87"/>
      <c r="L5" s="87"/>
      <c r="M5" s="87"/>
      <c r="N5" s="87"/>
      <c r="O5" s="87"/>
      <c r="P5" s="87"/>
      <c r="Q5" s="87"/>
      <c r="R5" s="87" t="s">
        <v>6</v>
      </c>
      <c r="S5" s="87"/>
      <c r="T5" s="87"/>
      <c r="U5" s="87"/>
      <c r="V5" s="87"/>
      <c r="W5" s="87"/>
      <c r="X5" s="87"/>
      <c r="Y5" s="87"/>
      <c r="Z5" s="87"/>
      <c r="AA5" s="87"/>
      <c r="AB5" s="87"/>
      <c r="AC5" s="87"/>
      <c r="AD5" s="87" t="s">
        <v>13</v>
      </c>
      <c r="AE5" s="87"/>
      <c r="AF5" s="87"/>
      <c r="AG5" s="87" t="s">
        <v>6</v>
      </c>
      <c r="AH5" s="87"/>
      <c r="AI5" s="87"/>
      <c r="AJ5" s="87"/>
      <c r="AK5" s="87"/>
      <c r="AL5" s="87"/>
      <c r="AM5" s="87"/>
      <c r="AN5" s="87"/>
      <c r="AO5" s="87"/>
      <c r="AP5" s="84"/>
    </row>
    <row r="6" spans="1:42" s="5" customFormat="1" ht="52.2" customHeight="1" x14ac:dyDescent="0.3">
      <c r="A6" s="84"/>
      <c r="B6" s="84"/>
      <c r="C6" s="88"/>
      <c r="D6" s="81" t="s">
        <v>7</v>
      </c>
      <c r="E6" s="81" t="s">
        <v>8</v>
      </c>
      <c r="F6" s="81" t="s">
        <v>9</v>
      </c>
      <c r="G6" s="87" t="s">
        <v>6</v>
      </c>
      <c r="H6" s="87"/>
      <c r="I6" s="87" t="s">
        <v>26</v>
      </c>
      <c r="J6" s="87"/>
      <c r="K6" s="87"/>
      <c r="L6" s="87" t="s">
        <v>27</v>
      </c>
      <c r="M6" s="87"/>
      <c r="N6" s="87"/>
      <c r="O6" s="87" t="s">
        <v>28</v>
      </c>
      <c r="P6" s="87"/>
      <c r="Q6" s="87"/>
      <c r="R6" s="87" t="s">
        <v>26</v>
      </c>
      <c r="S6" s="87"/>
      <c r="T6" s="87"/>
      <c r="U6" s="87"/>
      <c r="V6" s="87" t="s">
        <v>27</v>
      </c>
      <c r="W6" s="87"/>
      <c r="X6" s="87"/>
      <c r="Y6" s="87"/>
      <c r="Z6" s="87" t="s">
        <v>28</v>
      </c>
      <c r="AA6" s="87"/>
      <c r="AB6" s="87"/>
      <c r="AC6" s="87"/>
      <c r="AD6" s="81" t="s">
        <v>9</v>
      </c>
      <c r="AE6" s="87" t="s">
        <v>6</v>
      </c>
      <c r="AF6" s="87"/>
      <c r="AG6" s="87" t="s">
        <v>26</v>
      </c>
      <c r="AH6" s="87"/>
      <c r="AI6" s="87"/>
      <c r="AJ6" s="87" t="s">
        <v>27</v>
      </c>
      <c r="AK6" s="87"/>
      <c r="AL6" s="87"/>
      <c r="AM6" s="87" t="s">
        <v>28</v>
      </c>
      <c r="AN6" s="87"/>
      <c r="AO6" s="87"/>
      <c r="AP6" s="84"/>
    </row>
    <row r="7" spans="1:42" s="9" customFormat="1" ht="49.8" customHeight="1" x14ac:dyDescent="0.3">
      <c r="A7" s="84"/>
      <c r="B7" s="84"/>
      <c r="C7" s="88"/>
      <c r="D7" s="88"/>
      <c r="E7" s="88"/>
      <c r="F7" s="88"/>
      <c r="G7" s="81" t="s">
        <v>7</v>
      </c>
      <c r="H7" s="81" t="s">
        <v>8</v>
      </c>
      <c r="I7" s="81" t="s">
        <v>9</v>
      </c>
      <c r="J7" s="81" t="s">
        <v>7</v>
      </c>
      <c r="K7" s="81" t="s">
        <v>8</v>
      </c>
      <c r="L7" s="81" t="s">
        <v>9</v>
      </c>
      <c r="M7" s="81" t="s">
        <v>7</v>
      </c>
      <c r="N7" s="81" t="s">
        <v>8</v>
      </c>
      <c r="O7" s="81" t="s">
        <v>9</v>
      </c>
      <c r="P7" s="81" t="s">
        <v>7</v>
      </c>
      <c r="Q7" s="81" t="s">
        <v>8</v>
      </c>
      <c r="R7" s="79" t="s">
        <v>7</v>
      </c>
      <c r="S7" s="80"/>
      <c r="T7" s="79" t="s">
        <v>8</v>
      </c>
      <c r="U7" s="80"/>
      <c r="V7" s="79" t="s">
        <v>7</v>
      </c>
      <c r="W7" s="80"/>
      <c r="X7" s="79" t="s">
        <v>8</v>
      </c>
      <c r="Y7" s="80"/>
      <c r="Z7" s="79" t="s">
        <v>7</v>
      </c>
      <c r="AA7" s="80"/>
      <c r="AB7" s="79" t="s">
        <v>8</v>
      </c>
      <c r="AC7" s="80"/>
      <c r="AD7" s="88"/>
      <c r="AE7" s="81" t="s">
        <v>7</v>
      </c>
      <c r="AF7" s="81" t="s">
        <v>8</v>
      </c>
      <c r="AG7" s="81" t="s">
        <v>9</v>
      </c>
      <c r="AH7" s="81" t="s">
        <v>7</v>
      </c>
      <c r="AI7" s="81" t="s">
        <v>8</v>
      </c>
      <c r="AJ7" s="81" t="s">
        <v>9</v>
      </c>
      <c r="AK7" s="81" t="s">
        <v>7</v>
      </c>
      <c r="AL7" s="81" t="s">
        <v>8</v>
      </c>
      <c r="AM7" s="81" t="s">
        <v>9</v>
      </c>
      <c r="AN7" s="81" t="s">
        <v>7</v>
      </c>
      <c r="AO7" s="81" t="s">
        <v>8</v>
      </c>
      <c r="AP7" s="84"/>
    </row>
    <row r="8" spans="1:42" s="9" customFormat="1" ht="66" customHeight="1" x14ac:dyDescent="0.3">
      <c r="A8" s="85"/>
      <c r="B8" s="85"/>
      <c r="C8" s="82"/>
      <c r="D8" s="82"/>
      <c r="E8" s="82"/>
      <c r="F8" s="82"/>
      <c r="G8" s="82"/>
      <c r="H8" s="82"/>
      <c r="I8" s="82"/>
      <c r="J8" s="82"/>
      <c r="K8" s="82"/>
      <c r="L8" s="82"/>
      <c r="M8" s="82"/>
      <c r="N8" s="82"/>
      <c r="O8" s="82"/>
      <c r="P8" s="82"/>
      <c r="Q8" s="82"/>
      <c r="R8" s="4" t="s">
        <v>32</v>
      </c>
      <c r="S8" s="4" t="s">
        <v>33</v>
      </c>
      <c r="T8" s="4" t="s">
        <v>32</v>
      </c>
      <c r="U8" s="4" t="s">
        <v>33</v>
      </c>
      <c r="V8" s="4" t="s">
        <v>32</v>
      </c>
      <c r="W8" s="4" t="s">
        <v>33</v>
      </c>
      <c r="X8" s="4" t="s">
        <v>32</v>
      </c>
      <c r="Y8" s="4" t="s">
        <v>33</v>
      </c>
      <c r="Z8" s="4" t="s">
        <v>32</v>
      </c>
      <c r="AA8" s="4" t="s">
        <v>33</v>
      </c>
      <c r="AB8" s="4" t="s">
        <v>32</v>
      </c>
      <c r="AC8" s="4" t="s">
        <v>33</v>
      </c>
      <c r="AD8" s="82"/>
      <c r="AE8" s="82"/>
      <c r="AF8" s="82"/>
      <c r="AG8" s="82"/>
      <c r="AH8" s="82"/>
      <c r="AI8" s="82"/>
      <c r="AJ8" s="82"/>
      <c r="AK8" s="82"/>
      <c r="AL8" s="82"/>
      <c r="AM8" s="82"/>
      <c r="AN8" s="82"/>
      <c r="AO8" s="82"/>
      <c r="AP8" s="85"/>
    </row>
    <row r="9" spans="1:42" s="9" customFormat="1" ht="64.8" customHeight="1" x14ac:dyDescent="0.3">
      <c r="A9" s="6">
        <v>1</v>
      </c>
      <c r="B9" s="6">
        <v>2</v>
      </c>
      <c r="C9" s="6">
        <v>3</v>
      </c>
      <c r="D9" s="6">
        <v>4</v>
      </c>
      <c r="E9" s="6">
        <v>5</v>
      </c>
      <c r="F9" s="6" t="s">
        <v>34</v>
      </c>
      <c r="G9" s="6" t="s">
        <v>36</v>
      </c>
      <c r="H9" s="6" t="s">
        <v>37</v>
      </c>
      <c r="I9" s="6" t="s">
        <v>38</v>
      </c>
      <c r="J9" s="6">
        <v>10</v>
      </c>
      <c r="K9" s="6">
        <v>11</v>
      </c>
      <c r="L9" s="6" t="s">
        <v>35</v>
      </c>
      <c r="M9" s="6">
        <v>13</v>
      </c>
      <c r="N9" s="6">
        <v>14</v>
      </c>
      <c r="O9" s="6" t="s">
        <v>39</v>
      </c>
      <c r="P9" s="6">
        <v>16</v>
      </c>
      <c r="Q9" s="6">
        <v>17</v>
      </c>
      <c r="R9" s="6">
        <v>18</v>
      </c>
      <c r="S9" s="6">
        <v>19</v>
      </c>
      <c r="T9" s="6">
        <v>20</v>
      </c>
      <c r="U9" s="6">
        <v>21</v>
      </c>
      <c r="V9" s="6">
        <v>22</v>
      </c>
      <c r="W9" s="6">
        <v>23</v>
      </c>
      <c r="X9" s="6">
        <v>24</v>
      </c>
      <c r="Y9" s="6">
        <v>25</v>
      </c>
      <c r="Z9" s="6">
        <v>26</v>
      </c>
      <c r="AA9" s="6">
        <v>27</v>
      </c>
      <c r="AB9" s="6">
        <v>28</v>
      </c>
      <c r="AC9" s="6">
        <v>29</v>
      </c>
      <c r="AD9" s="6" t="s">
        <v>40</v>
      </c>
      <c r="AE9" s="6" t="s">
        <v>41</v>
      </c>
      <c r="AF9" s="6" t="s">
        <v>42</v>
      </c>
      <c r="AG9" s="6" t="s">
        <v>43</v>
      </c>
      <c r="AH9" s="6" t="s">
        <v>44</v>
      </c>
      <c r="AI9" s="6" t="s">
        <v>45</v>
      </c>
      <c r="AJ9" s="6" t="s">
        <v>46</v>
      </c>
      <c r="AK9" s="6" t="s">
        <v>47</v>
      </c>
      <c r="AL9" s="6" t="s">
        <v>48</v>
      </c>
      <c r="AM9" s="6" t="s">
        <v>49</v>
      </c>
      <c r="AN9" s="6" t="s">
        <v>50</v>
      </c>
      <c r="AO9" s="6" t="s">
        <v>51</v>
      </c>
      <c r="AP9" s="6">
        <v>42</v>
      </c>
    </row>
    <row r="10" spans="1:42" s="12" customFormat="1" x14ac:dyDescent="0.3">
      <c r="A10" s="1" t="s">
        <v>16</v>
      </c>
      <c r="B10" s="16" t="s">
        <v>12</v>
      </c>
      <c r="C10" s="1"/>
      <c r="D10" s="1"/>
      <c r="E10" s="1"/>
      <c r="F10" s="1"/>
      <c r="G10" s="1"/>
      <c r="H10" s="1"/>
      <c r="I10" s="1"/>
      <c r="J10" s="1"/>
      <c r="K10" s="1"/>
      <c r="L10" s="1"/>
      <c r="M10" s="1"/>
      <c r="N10" s="1"/>
      <c r="O10" s="1"/>
      <c r="P10" s="1"/>
      <c r="Q10" s="1"/>
      <c r="R10" s="4"/>
      <c r="S10" s="4"/>
      <c r="T10" s="4"/>
      <c r="U10" s="4"/>
      <c r="V10" s="4"/>
      <c r="W10" s="4"/>
      <c r="X10" s="4"/>
      <c r="Y10" s="4"/>
      <c r="Z10" s="4"/>
      <c r="AA10" s="4"/>
      <c r="AB10" s="4"/>
      <c r="AC10" s="4"/>
      <c r="AD10" s="1"/>
      <c r="AE10" s="1"/>
      <c r="AF10" s="1"/>
      <c r="AG10" s="1"/>
      <c r="AH10" s="1"/>
      <c r="AI10" s="1"/>
      <c r="AJ10" s="1"/>
      <c r="AK10" s="1"/>
      <c r="AL10" s="1"/>
      <c r="AM10" s="1"/>
      <c r="AN10" s="1"/>
      <c r="AO10" s="1"/>
      <c r="AP10" s="1"/>
    </row>
    <row r="11" spans="1:42" s="14" customFormat="1" ht="70.2" customHeight="1" x14ac:dyDescent="0.3">
      <c r="A11" s="11" t="s">
        <v>11</v>
      </c>
      <c r="B11" s="13" t="s">
        <v>24</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s="9" customFormat="1" x14ac:dyDescent="0.3">
      <c r="A12" s="4">
        <v>1</v>
      </c>
      <c r="B12" s="8" t="s">
        <v>17</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row>
    <row r="13" spans="1:42" s="9" customFormat="1" x14ac:dyDescent="0.3">
      <c r="A13" s="10" t="s">
        <v>18</v>
      </c>
      <c r="B13" s="8" t="s">
        <v>19</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row>
    <row r="14" spans="1:42" s="9" customFormat="1" x14ac:dyDescent="0.3">
      <c r="A14" s="10" t="s">
        <v>18</v>
      </c>
      <c r="B14" s="8" t="s">
        <v>19</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row>
    <row r="15" spans="1:42" s="9" customFormat="1" x14ac:dyDescent="0.3">
      <c r="A15" s="4">
        <v>2</v>
      </c>
      <c r="B15" s="8" t="s">
        <v>17</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1:42" s="9" customFormat="1" x14ac:dyDescent="0.3">
      <c r="A16" s="10" t="s">
        <v>18</v>
      </c>
      <c r="B16" s="8" t="s">
        <v>19</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row>
    <row r="17" spans="1:42" s="9" customFormat="1" x14ac:dyDescent="0.3">
      <c r="A17" s="10"/>
      <c r="B17" s="8" t="s">
        <v>20</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s="14" customFormat="1" ht="54" x14ac:dyDescent="0.3">
      <c r="A18" s="15" t="s">
        <v>21</v>
      </c>
      <c r="B18" s="13" t="s">
        <v>23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42" s="9" customFormat="1" x14ac:dyDescent="0.3">
      <c r="A19" s="4">
        <v>1</v>
      </c>
      <c r="B19" s="8" t="s">
        <v>17</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s="9" customFormat="1" x14ac:dyDescent="0.3">
      <c r="A20" s="4">
        <v>2</v>
      </c>
      <c r="B20" s="8" t="s">
        <v>17</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x14ac:dyDescent="0.35">
      <c r="A21" s="4"/>
      <c r="B21" s="3" t="s">
        <v>22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row>
  </sheetData>
  <mergeCells count="61">
    <mergeCell ref="D5:E5"/>
    <mergeCell ref="F5:H5"/>
    <mergeCell ref="I5:Q5"/>
    <mergeCell ref="R5:AC5"/>
    <mergeCell ref="F3:Q3"/>
    <mergeCell ref="C4:E4"/>
    <mergeCell ref="F4:Q4"/>
    <mergeCell ref="AD5:AF5"/>
    <mergeCell ref="AB7:AC7"/>
    <mergeCell ref="G6:H6"/>
    <mergeCell ref="I6:K6"/>
    <mergeCell ref="L6:N6"/>
    <mergeCell ref="O6:Q6"/>
    <mergeCell ref="L7:L8"/>
    <mergeCell ref="M7:M8"/>
    <mergeCell ref="N7:N8"/>
    <mergeCell ref="O7:O8"/>
    <mergeCell ref="AF7:AF8"/>
    <mergeCell ref="K7:K8"/>
    <mergeCell ref="P7:P8"/>
    <mergeCell ref="Q7:Q8"/>
    <mergeCell ref="T7:U7"/>
    <mergeCell ref="V7:W7"/>
    <mergeCell ref="AG7:AG8"/>
    <mergeCell ref="R6:U6"/>
    <mergeCell ref="V6:Y6"/>
    <mergeCell ref="Z6:AC6"/>
    <mergeCell ref="A1:AO1"/>
    <mergeCell ref="A2:AO2"/>
    <mergeCell ref="R4:AC4"/>
    <mergeCell ref="AD4:AO4"/>
    <mergeCell ref="R7:S7"/>
    <mergeCell ref="A4:A8"/>
    <mergeCell ref="B4:B8"/>
    <mergeCell ref="C5:C8"/>
    <mergeCell ref="D6:D8"/>
    <mergeCell ref="AG5:AO5"/>
    <mergeCell ref="AE6:AF6"/>
    <mergeCell ref="AG6:AI6"/>
    <mergeCell ref="E6:E8"/>
    <mergeCell ref="F6:F8"/>
    <mergeCell ref="G7:G8"/>
    <mergeCell ref="H7:H8"/>
    <mergeCell ref="J7:J8"/>
    <mergeCell ref="I7:I8"/>
    <mergeCell ref="X7:Y7"/>
    <mergeCell ref="AN7:AN8"/>
    <mergeCell ref="AO7:AO8"/>
    <mergeCell ref="AP4:AP8"/>
    <mergeCell ref="AJ3:AP3"/>
    <mergeCell ref="AH7:AH8"/>
    <mergeCell ref="AI7:AI8"/>
    <mergeCell ref="AJ7:AJ8"/>
    <mergeCell ref="AK7:AK8"/>
    <mergeCell ref="AL7:AL8"/>
    <mergeCell ref="AM7:AM8"/>
    <mergeCell ref="AJ6:AL6"/>
    <mergeCell ref="AM6:AO6"/>
    <mergeCell ref="AD6:AD8"/>
    <mergeCell ref="AE7:AE8"/>
    <mergeCell ref="Z7:AA7"/>
  </mergeCells>
  <pageMargins left="0.3" right="0.16" top="0.5" bottom="0.75" header="0.3" footer="0.3"/>
  <pageSetup paperSize="9" scale="35"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66c18dbd4d8bff52</MaTinBai>
    <_dlc_DocId xmlns="ae4e42cd-c673-4541-a17d-d353a4125f5e">DDYPFUVZ5X6F-6-6913</_dlc_DocId>
    <_dlc_DocIdUrl xmlns="ae4e42cd-c673-4541-a17d-d353a4125f5e">
      <Url>https://dbdc.backan.gov.vn/_layouts/15/DocIdRedir.aspx?ID=DDYPFUVZ5X6F-6-6913</Url>
      <Description>DDYPFUVZ5X6F-6-6913</Description>
    </_dlc_DocIdUrl>
  </documentManagement>
</p:properties>
</file>

<file path=customXml/itemProps1.xml><?xml version="1.0" encoding="utf-8"?>
<ds:datastoreItem xmlns:ds="http://schemas.openxmlformats.org/officeDocument/2006/customXml" ds:itemID="{376AFE51-E3FE-44AB-B481-3F367183592F}"/>
</file>

<file path=customXml/itemProps2.xml><?xml version="1.0" encoding="utf-8"?>
<ds:datastoreItem xmlns:ds="http://schemas.openxmlformats.org/officeDocument/2006/customXml" ds:itemID="{F3C200B3-1FB8-4D97-A1F5-2AEF797E793C}"/>
</file>

<file path=customXml/itemProps3.xml><?xml version="1.0" encoding="utf-8"?>
<ds:datastoreItem xmlns:ds="http://schemas.openxmlformats.org/officeDocument/2006/customXml" ds:itemID="{051DA346-9E58-4D4E-B624-2DBA473B4B83}"/>
</file>

<file path=customXml/itemProps4.xml><?xml version="1.0" encoding="utf-8"?>
<ds:datastoreItem xmlns:ds="http://schemas.openxmlformats.org/officeDocument/2006/customXml" ds:itemID="{2FB3F8F6-79B2-4714-A555-B2ACB1A2E4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Biểu số 01</vt:lpstr>
      <vt:lpstr>Biểu số 2</vt:lpstr>
      <vt:lpstr>'Biểu số 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2024-05-24T00:17:50Z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2ff40aaf-9b97-4f67-8006-b1ac0ccb49c5</vt:lpwstr>
  </property>
</Properties>
</file>