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8" yWindow="-108" windowWidth="19416" windowHeight="1029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Sheet1!$A$1:$H$25</definedName>
    <definedName name="_xlnm.Print_Titles" localSheetId="0">Sheet1!$4:$5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F25" i="1" l="1"/>
  <c r="F24" i="1"/>
  <c r="F21" i="1"/>
  <c r="F20" i="1"/>
  <c r="F17" i="1"/>
  <c r="F16" i="1"/>
  <c r="D14" i="1"/>
  <c r="F14" i="1" s="1"/>
  <c r="G14" i="1" s="1"/>
  <c r="F13" i="1"/>
  <c r="F12" i="1"/>
  <c r="F11" i="1" s="1"/>
  <c r="F10" i="1"/>
  <c r="F9" i="1"/>
  <c r="C6" i="1"/>
  <c r="F15" i="1" l="1"/>
  <c r="G15" i="1" s="1"/>
  <c r="F19" i="1"/>
  <c r="G19" i="1" s="1"/>
  <c r="F23" i="1"/>
  <c r="G23" i="1" s="1"/>
  <c r="F8" i="1"/>
  <c r="F7" i="1" s="1"/>
  <c r="F6" i="1" s="1"/>
  <c r="G6" i="1" s="1"/>
  <c r="G7" i="1" l="1"/>
</calcChain>
</file>

<file path=xl/sharedStrings.xml><?xml version="1.0" encoding="utf-8"?>
<sst xmlns="http://schemas.openxmlformats.org/spreadsheetml/2006/main" count="44" uniqueCount="38">
  <si>
    <t>BIỂU DỰ TOÁN KINH PHÍ TĂNG KHI NGHỊ QUYẾT ĐƯỢC BAN HÀNH</t>
  </si>
  <si>
    <t>Đơn vị tính: đồng</t>
  </si>
  <si>
    <t>STT</t>
  </si>
  <si>
    <t>Nội dung chi</t>
  </si>
  <si>
    <t>Số đã thực hiện năm 2022</t>
  </si>
  <si>
    <t>Kinh phí theo dự thảo Nghị quyết</t>
  </si>
  <si>
    <t>Mức tăng so với khi chưa ban hành Nghị quyết</t>
  </si>
  <si>
    <t>Ghi chú</t>
  </si>
  <si>
    <t>Số lượng</t>
  </si>
  <si>
    <t>định mức</t>
  </si>
  <si>
    <t>Thành tiền</t>
  </si>
  <si>
    <t>Chi khám sức khỏe định kỳ</t>
  </si>
  <si>
    <t>a</t>
  </si>
  <si>
    <t xml:space="preserve">Đối tượng thuộc diện khám 2 lần </t>
  </si>
  <si>
    <t>Nam</t>
  </si>
  <si>
    <t>Nữ</t>
  </si>
  <si>
    <t>b</t>
  </si>
  <si>
    <t>Đối tượng thuộc diện khám 1 lần</t>
  </si>
  <si>
    <t xml:space="preserve">Chi thăm khám, theo dõi sức khỏe tại nhà hoặc cơ quan </t>
  </si>
  <si>
    <t>Khoảng 18 người, tối đa mỗi người yêu cầu 3 lần</t>
  </si>
  <si>
    <t>Chi điều dưỡng</t>
  </si>
  <si>
    <t xml:space="preserve"> -</t>
  </si>
  <si>
    <t>Đối tượng tại khoản 1, Điều 3 dự thảo Nghị quyết</t>
  </si>
  <si>
    <t>Đối tượng tại điểm a, khoản 2, Điều 3 dự thảo nguyên chức</t>
  </si>
  <si>
    <t>Đối tượng tại điểm a, khoản 5, Điều 3 dự thảo Nghị quyết</t>
  </si>
  <si>
    <t>Chi thăm ốm điều trị tại viện</t>
  </si>
  <si>
    <t>Đối tượng tại khoản 2 (trừ Ủy viên Ban Thường vụ Tỉnh ủy), khoản 3 (trừ Tỉnh ủy viên hoặc đối tượng công tác tại cơ quan chuyên trách tham mưu giúp việc Tỉnh ủy) và khoản 5, Điều 3 dự thảo Nghị quyết</t>
  </si>
  <si>
    <t>Khối lượng phát sinh lấy theo thực hiện 2022</t>
  </si>
  <si>
    <t>Đối tượng tại khoản 4 (trừ trường hợp công tác tại các cơ quan chuyên trách tham mưu giúp việc Tỉnh ủy), khoản 6 (trừ trường hợp công tác tại cơ quan chuyên trách tham mưu giúp việc huyện ủy) của Điều 3 dự thảo Nghị quyết</t>
  </si>
  <si>
    <t>Chi thăm viếng</t>
  </si>
  <si>
    <t>Tặng quà dịp tết nguyên đán</t>
  </si>
  <si>
    <t>Đối tượng khoản 1, Điều 3 dự thảo Nghị quyết nguyên chức</t>
  </si>
  <si>
    <t>Theo danh sách Ban Tổ chức cung cấp</t>
  </si>
  <si>
    <t>Đối tượng điểm a, khoản 2, Điều 3 dự thảo Nghị quyết nguyên chức</t>
  </si>
  <si>
    <t>Không tăng</t>
  </si>
  <si>
    <t xml:space="preserve">Giả sử không tăng </t>
  </si>
  <si>
    <t>Theo danh sách của Ban Bảo vệ chăm sóc sức khỏe cán bộ tỉnh cung cấp</t>
  </si>
  <si>
    <t>(Kèm theo Tờ trình số        /TTr-UBND ngày        tháng  11 năm 2023 của Ủy ban nhân dân tỉnh)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</si>
</sst>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3" fontId="0" fillId="2" borderId="0" xfId="0" applyNumberFormat="1" applyFill="1" applyAlignment="1">
      <alignment wrapText="1"/>
    </xf>
    <xf numFmtId="0" fontId="0" fillId="2" borderId="0" xfId="0" applyFill="1" applyAlignment="1">
      <alignment wrapText="1"/>
    </xf>
    <xf numFmtId="0" fontId="1" fillId="2" borderId="0" xfId="0" applyFont="1" applyFill="1" applyAlignment="1">
      <alignment wrapText="1"/>
    </xf>
    <xf numFmtId="3" fontId="0" fillId="2" borderId="0" xfId="0" applyNumberFormat="1" applyFill="1" applyAlignment="1">
      <alignment vertical="center" wrapText="1"/>
    </xf>
    <xf numFmtId="3" fontId="2" fillId="2" borderId="0" xfId="0" applyNumberFormat="1" applyFont="1" applyFill="1" applyAlignment="1">
      <alignment horizontal="right" wrapText="1"/>
    </xf>
    <xf numFmtId="3" fontId="1" fillId="2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right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right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3" fontId="1" fillId="2" borderId="8" xfId="0" applyNumberFormat="1" applyFont="1" applyFill="1" applyBorder="1" applyAlignment="1">
      <alignment horizontal="left" vertical="center" wrapText="1"/>
    </xf>
    <xf numFmtId="0" fontId="0" fillId="2" borderId="8" xfId="0" applyFill="1" applyBorder="1" applyAlignment="1">
      <alignment horizontal="center" vertical="center" wrapText="1"/>
    </xf>
    <xf numFmtId="3" fontId="0" fillId="2" borderId="8" xfId="0" applyNumberFormat="1" applyFill="1" applyBorder="1" applyAlignment="1">
      <alignment horizontal="center" vertical="center" wrapText="1"/>
    </xf>
    <xf numFmtId="3" fontId="0" fillId="2" borderId="8" xfId="0" applyNumberFormat="1" applyFill="1" applyBorder="1" applyAlignment="1">
      <alignment horizontal="right" vertical="center" wrapText="1"/>
    </xf>
    <xf numFmtId="3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3" fontId="0" fillId="2" borderId="8" xfId="0" applyNumberForma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3" fontId="1" fillId="2" borderId="8" xfId="0" applyNumberFormat="1" applyFont="1" applyFill="1" applyBorder="1" applyAlignment="1">
      <alignment vertical="center" wrapText="1"/>
    </xf>
    <xf numFmtId="3" fontId="3" fillId="2" borderId="8" xfId="0" applyNumberFormat="1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3" fontId="0" fillId="2" borderId="9" xfId="0" applyNumberFormat="1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left" vertical="center" wrapText="1"/>
    </xf>
    <xf numFmtId="3" fontId="3" fillId="2" borderId="12" xfId="0" applyNumberFormat="1" applyFont="1" applyFill="1" applyBorder="1" applyAlignment="1">
      <alignment horizontal="left" vertical="center" wrapText="1"/>
    </xf>
    <xf numFmtId="3" fontId="3" fillId="2" borderId="5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0" fillId="2" borderId="10" xfId="0" applyNumberFormat="1" applyFill="1" applyBorder="1" applyAlignment="1">
      <alignment horizontal="left" vertical="center" wrapText="1"/>
    </xf>
    <xf numFmtId="3" fontId="0" fillId="2" borderId="11" xfId="0" applyNumberFormat="1" applyFill="1" applyBorder="1" applyAlignment="1">
      <alignment horizontal="left" vertical="center" wrapText="1"/>
    </xf>
    <xf numFmtId="3" fontId="0" fillId="2" borderId="12" xfId="0" applyNumberForma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view="pageBreakPreview" zoomScale="60" zoomScaleNormal="100" workbookViewId="0">
      <selection activeCell="B8" sqref="B8"/>
    </sheetView>
  </sheetViews>
  <sheetFormatPr defaultColWidth="8.69921875" defaultRowHeight="15.6" x14ac:dyDescent="0.3"/>
  <cols>
    <col min="1" max="1" width="4.59765625" style="3" bestFit="1" customWidth="1"/>
    <col min="2" max="2" width="30" style="2" customWidth="1"/>
    <col min="3" max="3" width="22.59765625" style="4" bestFit="1" customWidth="1"/>
    <col min="4" max="4" width="8.69921875" style="2"/>
    <col min="5" max="5" width="9.59765625" style="1" customWidth="1"/>
    <col min="6" max="6" width="13" style="1" customWidth="1"/>
    <col min="7" max="7" width="14.59765625" style="1" customWidth="1"/>
    <col min="8" max="8" width="23.69921875" style="1" customWidth="1"/>
    <col min="9" max="11" width="8.69921875" style="1"/>
    <col min="12" max="16384" width="8.69921875" style="2"/>
  </cols>
  <sheetData>
    <row r="1" spans="1:11" ht="22.5" customHeight="1" x14ac:dyDescent="0.3">
      <c r="A1" s="42" t="s">
        <v>0</v>
      </c>
      <c r="B1" s="42"/>
      <c r="C1" s="42"/>
      <c r="D1" s="42"/>
      <c r="E1" s="42"/>
      <c r="F1" s="42"/>
      <c r="G1" s="42"/>
      <c r="H1" s="42"/>
    </row>
    <row r="2" spans="1:11" ht="21" customHeight="1" x14ac:dyDescent="0.3">
      <c r="A2" s="43" t="s">
        <v>37</v>
      </c>
      <c r="B2" s="43"/>
      <c r="C2" s="43"/>
      <c r="D2" s="43"/>
      <c r="E2" s="43"/>
      <c r="F2" s="43"/>
      <c r="G2" s="43"/>
      <c r="H2" s="43"/>
    </row>
    <row r="3" spans="1:11" x14ac:dyDescent="0.3">
      <c r="H3" s="5" t="s">
        <v>1</v>
      </c>
    </row>
    <row r="4" spans="1:11" s="7" customFormat="1" ht="30" customHeight="1" x14ac:dyDescent="0.3">
      <c r="A4" s="44" t="s">
        <v>2</v>
      </c>
      <c r="B4" s="44" t="s">
        <v>3</v>
      </c>
      <c r="C4" s="46" t="s">
        <v>4</v>
      </c>
      <c r="D4" s="48" t="s">
        <v>5</v>
      </c>
      <c r="E4" s="49"/>
      <c r="F4" s="50"/>
      <c r="G4" s="46" t="s">
        <v>6</v>
      </c>
      <c r="H4" s="46" t="s">
        <v>7</v>
      </c>
      <c r="I4" s="6"/>
      <c r="J4" s="6"/>
      <c r="K4" s="6"/>
    </row>
    <row r="5" spans="1:11" s="7" customFormat="1" ht="39" customHeight="1" x14ac:dyDescent="0.3">
      <c r="A5" s="45"/>
      <c r="B5" s="45"/>
      <c r="C5" s="47"/>
      <c r="D5" s="8" t="s">
        <v>8</v>
      </c>
      <c r="E5" s="8" t="s">
        <v>9</v>
      </c>
      <c r="F5" s="8" t="s">
        <v>10</v>
      </c>
      <c r="G5" s="47"/>
      <c r="H5" s="47"/>
      <c r="I5" s="6"/>
      <c r="J5" s="6"/>
      <c r="K5" s="6"/>
    </row>
    <row r="6" spans="1:11" s="7" customFormat="1" ht="34.799999999999997" customHeight="1" x14ac:dyDescent="0.3">
      <c r="A6" s="9"/>
      <c r="B6" s="9"/>
      <c r="C6" s="10">
        <f>C7+C14+C15+C19+C22+C23</f>
        <v>1118450000</v>
      </c>
      <c r="D6" s="11"/>
      <c r="E6" s="10"/>
      <c r="F6" s="10">
        <f>F7+F14+F15+F19+F22+F23</f>
        <v>2875000000</v>
      </c>
      <c r="G6" s="10">
        <f>F6-C6</f>
        <v>1756550000</v>
      </c>
      <c r="H6" s="11"/>
      <c r="I6" s="6"/>
      <c r="J6" s="6"/>
      <c r="K6" s="6"/>
    </row>
    <row r="7" spans="1:11" s="16" customFormat="1" ht="23.4" customHeight="1" x14ac:dyDescent="0.3">
      <c r="A7" s="12">
        <v>1</v>
      </c>
      <c r="B7" s="12" t="s">
        <v>11</v>
      </c>
      <c r="C7" s="13">
        <v>800000000</v>
      </c>
      <c r="D7" s="12"/>
      <c r="E7" s="14"/>
      <c r="F7" s="14">
        <f>F8+F11</f>
        <v>2399000000</v>
      </c>
      <c r="G7" s="13">
        <f>F7-C7</f>
        <v>1599000000</v>
      </c>
      <c r="H7" s="14"/>
      <c r="I7" s="15"/>
      <c r="J7" s="15"/>
      <c r="K7" s="15"/>
    </row>
    <row r="8" spans="1:11" s="23" customFormat="1" ht="36.6" customHeight="1" x14ac:dyDescent="0.3">
      <c r="A8" s="12" t="s">
        <v>12</v>
      </c>
      <c r="B8" s="17" t="s">
        <v>13</v>
      </c>
      <c r="C8" s="18"/>
      <c r="D8" s="19"/>
      <c r="E8" s="20"/>
      <c r="F8" s="21">
        <f>F9+F10</f>
        <v>614600000</v>
      </c>
      <c r="G8" s="20"/>
      <c r="H8" s="20"/>
      <c r="I8" s="22"/>
      <c r="J8" s="22"/>
      <c r="K8" s="22"/>
    </row>
    <row r="9" spans="1:11" s="26" customFormat="1" ht="23.4" customHeight="1" x14ac:dyDescent="0.3">
      <c r="A9" s="12"/>
      <c r="B9" s="24" t="s">
        <v>14</v>
      </c>
      <c r="C9" s="25"/>
      <c r="D9" s="19">
        <v>71</v>
      </c>
      <c r="E9" s="25">
        <v>6600000</v>
      </c>
      <c r="F9" s="25">
        <f>D9*E9</f>
        <v>468600000</v>
      </c>
      <c r="G9" s="25"/>
      <c r="H9" s="51" t="s">
        <v>36</v>
      </c>
      <c r="I9" s="4"/>
      <c r="J9" s="4"/>
      <c r="K9" s="4"/>
    </row>
    <row r="10" spans="1:11" s="26" customFormat="1" ht="23.4" customHeight="1" x14ac:dyDescent="0.3">
      <c r="A10" s="12"/>
      <c r="B10" s="24" t="s">
        <v>15</v>
      </c>
      <c r="C10" s="25"/>
      <c r="D10" s="19">
        <v>20</v>
      </c>
      <c r="E10" s="25">
        <v>7300000</v>
      </c>
      <c r="F10" s="25">
        <f t="shared" ref="F10:F13" si="0">D10*E10</f>
        <v>146000000</v>
      </c>
      <c r="G10" s="25"/>
      <c r="H10" s="52"/>
      <c r="I10" s="4"/>
      <c r="J10" s="4"/>
      <c r="K10" s="4"/>
    </row>
    <row r="11" spans="1:11" s="26" customFormat="1" ht="32.4" customHeight="1" x14ac:dyDescent="0.3">
      <c r="A11" s="12" t="s">
        <v>16</v>
      </c>
      <c r="B11" s="27" t="s">
        <v>17</v>
      </c>
      <c r="C11" s="28"/>
      <c r="D11" s="19"/>
      <c r="E11" s="25"/>
      <c r="F11" s="25">
        <f>F12+F13</f>
        <v>1784400000</v>
      </c>
      <c r="G11" s="25"/>
      <c r="H11" s="52"/>
      <c r="I11" s="4"/>
      <c r="J11" s="4"/>
      <c r="K11" s="4"/>
    </row>
    <row r="12" spans="1:11" s="26" customFormat="1" ht="23.4" customHeight="1" x14ac:dyDescent="0.3">
      <c r="A12" s="12"/>
      <c r="B12" s="24" t="s">
        <v>14</v>
      </c>
      <c r="C12" s="25"/>
      <c r="D12" s="19">
        <v>389</v>
      </c>
      <c r="E12" s="25">
        <v>3600000</v>
      </c>
      <c r="F12" s="25">
        <f t="shared" si="0"/>
        <v>1400400000</v>
      </c>
      <c r="G12" s="25"/>
      <c r="H12" s="52"/>
      <c r="I12" s="4"/>
      <c r="J12" s="4"/>
      <c r="K12" s="4"/>
    </row>
    <row r="13" spans="1:11" s="26" customFormat="1" ht="23.4" customHeight="1" x14ac:dyDescent="0.3">
      <c r="A13" s="12"/>
      <c r="B13" s="24" t="s">
        <v>15</v>
      </c>
      <c r="C13" s="25"/>
      <c r="D13" s="19">
        <v>96</v>
      </c>
      <c r="E13" s="25">
        <v>4000000</v>
      </c>
      <c r="F13" s="25">
        <f t="shared" si="0"/>
        <v>384000000</v>
      </c>
      <c r="G13" s="25"/>
      <c r="H13" s="53"/>
      <c r="I13" s="4"/>
      <c r="J13" s="4"/>
      <c r="K13" s="4"/>
    </row>
    <row r="14" spans="1:11" s="7" customFormat="1" ht="41.25" customHeight="1" x14ac:dyDescent="0.3">
      <c r="A14" s="12">
        <v>2</v>
      </c>
      <c r="B14" s="27" t="s">
        <v>18</v>
      </c>
      <c r="C14" s="28">
        <v>22300000</v>
      </c>
      <c r="D14" s="12">
        <f>18*3</f>
        <v>54</v>
      </c>
      <c r="E14" s="28">
        <v>1000000</v>
      </c>
      <c r="F14" s="28">
        <f>D14*E14</f>
        <v>54000000</v>
      </c>
      <c r="G14" s="28">
        <f>F14-C14</f>
        <v>31700000</v>
      </c>
      <c r="H14" s="29" t="s">
        <v>19</v>
      </c>
      <c r="I14" s="6"/>
      <c r="J14" s="6"/>
      <c r="K14" s="6"/>
    </row>
    <row r="15" spans="1:11" s="7" customFormat="1" ht="31.8" customHeight="1" x14ac:dyDescent="0.3">
      <c r="A15" s="12">
        <v>3</v>
      </c>
      <c r="B15" s="27" t="s">
        <v>20</v>
      </c>
      <c r="C15" s="28">
        <v>115000000</v>
      </c>
      <c r="D15" s="12"/>
      <c r="E15" s="28"/>
      <c r="F15" s="28">
        <f>F16+F17+F18</f>
        <v>189000000</v>
      </c>
      <c r="G15" s="28">
        <f>F15-C15</f>
        <v>74000000</v>
      </c>
      <c r="H15" s="28"/>
      <c r="I15" s="6"/>
      <c r="J15" s="6"/>
      <c r="K15" s="6"/>
    </row>
    <row r="16" spans="1:11" s="33" customFormat="1" ht="38.4" customHeight="1" x14ac:dyDescent="0.3">
      <c r="A16" s="12" t="s">
        <v>21</v>
      </c>
      <c r="B16" s="30" t="s">
        <v>22</v>
      </c>
      <c r="C16" s="29"/>
      <c r="D16" s="31">
        <v>6</v>
      </c>
      <c r="E16" s="29">
        <v>7000000</v>
      </c>
      <c r="F16" s="29">
        <f>D16*E16</f>
        <v>42000000</v>
      </c>
      <c r="G16" s="29"/>
      <c r="H16" s="29"/>
      <c r="I16" s="32"/>
      <c r="J16" s="32"/>
      <c r="K16" s="32"/>
    </row>
    <row r="17" spans="1:11" s="33" customFormat="1" ht="43.2" customHeight="1" x14ac:dyDescent="0.3">
      <c r="A17" s="12" t="s">
        <v>21</v>
      </c>
      <c r="B17" s="30" t="s">
        <v>23</v>
      </c>
      <c r="C17" s="29"/>
      <c r="D17" s="31">
        <v>20</v>
      </c>
      <c r="E17" s="29">
        <v>7000000</v>
      </c>
      <c r="F17" s="29">
        <f>D17*E17</f>
        <v>140000000</v>
      </c>
      <c r="G17" s="29"/>
      <c r="H17" s="29"/>
      <c r="I17" s="32"/>
      <c r="J17" s="32"/>
      <c r="K17" s="32"/>
    </row>
    <row r="18" spans="1:11" s="33" customFormat="1" ht="41.4" customHeight="1" x14ac:dyDescent="0.3">
      <c r="A18" s="12" t="s">
        <v>21</v>
      </c>
      <c r="B18" s="30" t="s">
        <v>24</v>
      </c>
      <c r="C18" s="29"/>
      <c r="D18" s="31">
        <v>1</v>
      </c>
      <c r="E18" s="29">
        <v>7000000</v>
      </c>
      <c r="F18" s="29">
        <f>D18*E18</f>
        <v>7000000</v>
      </c>
      <c r="G18" s="29"/>
      <c r="H18" s="29"/>
      <c r="I18" s="32"/>
      <c r="J18" s="32"/>
      <c r="K18" s="32"/>
    </row>
    <row r="19" spans="1:11" s="7" customFormat="1" ht="29.4" customHeight="1" x14ac:dyDescent="0.3">
      <c r="A19" s="12">
        <v>4</v>
      </c>
      <c r="B19" s="27" t="s">
        <v>25</v>
      </c>
      <c r="C19" s="28">
        <v>121000000</v>
      </c>
      <c r="D19" s="12"/>
      <c r="E19" s="28"/>
      <c r="F19" s="28">
        <f>F21+F20</f>
        <v>120000000</v>
      </c>
      <c r="G19" s="28">
        <f>F19-C19</f>
        <v>-1000000</v>
      </c>
      <c r="H19" s="34" t="s">
        <v>34</v>
      </c>
      <c r="I19" s="6"/>
      <c r="J19" s="6"/>
      <c r="K19" s="6"/>
    </row>
    <row r="20" spans="1:11" s="26" customFormat="1" ht="115.8" customHeight="1" x14ac:dyDescent="0.3">
      <c r="A20" s="12" t="s">
        <v>21</v>
      </c>
      <c r="B20" s="24" t="s">
        <v>26</v>
      </c>
      <c r="C20" s="25"/>
      <c r="D20" s="19">
        <v>20</v>
      </c>
      <c r="E20" s="25">
        <v>2000000</v>
      </c>
      <c r="F20" s="25">
        <f>E20*D20</f>
        <v>40000000</v>
      </c>
      <c r="G20" s="25"/>
      <c r="H20" s="39" t="s">
        <v>27</v>
      </c>
      <c r="I20" s="4"/>
      <c r="J20" s="4"/>
      <c r="K20" s="4"/>
    </row>
    <row r="21" spans="1:11" s="26" customFormat="1" ht="117.75" customHeight="1" x14ac:dyDescent="0.3">
      <c r="A21" s="12" t="s">
        <v>21</v>
      </c>
      <c r="B21" s="24" t="s">
        <v>28</v>
      </c>
      <c r="C21" s="25"/>
      <c r="D21" s="19">
        <v>80</v>
      </c>
      <c r="E21" s="25">
        <v>1000000</v>
      </c>
      <c r="F21" s="25">
        <f>D21*E21</f>
        <v>80000000</v>
      </c>
      <c r="G21" s="25"/>
      <c r="H21" s="40"/>
      <c r="I21" s="4"/>
      <c r="J21" s="4"/>
      <c r="K21" s="4"/>
    </row>
    <row r="22" spans="1:11" s="7" customFormat="1" ht="19.5" customHeight="1" x14ac:dyDescent="0.3">
      <c r="A22" s="12">
        <v>5</v>
      </c>
      <c r="B22" s="27" t="s">
        <v>29</v>
      </c>
      <c r="C22" s="28"/>
      <c r="D22" s="12"/>
      <c r="E22" s="28"/>
      <c r="F22" s="28"/>
      <c r="G22" s="28">
        <v>0</v>
      </c>
      <c r="H22" s="34" t="s">
        <v>35</v>
      </c>
      <c r="I22" s="6"/>
      <c r="J22" s="6"/>
      <c r="K22" s="6"/>
    </row>
    <row r="23" spans="1:11" s="7" customFormat="1" x14ac:dyDescent="0.3">
      <c r="A23" s="12">
        <v>6</v>
      </c>
      <c r="B23" s="27" t="s">
        <v>30</v>
      </c>
      <c r="C23" s="28">
        <v>60150000</v>
      </c>
      <c r="D23" s="12"/>
      <c r="E23" s="28"/>
      <c r="F23" s="28">
        <f>F24+F25</f>
        <v>113000000</v>
      </c>
      <c r="G23" s="28">
        <f>F23-C23</f>
        <v>52850000</v>
      </c>
      <c r="H23" s="29"/>
      <c r="I23" s="6"/>
      <c r="J23" s="6"/>
      <c r="K23" s="6"/>
    </row>
    <row r="24" spans="1:11" s="26" customFormat="1" ht="39" customHeight="1" x14ac:dyDescent="0.3">
      <c r="A24" s="27"/>
      <c r="B24" s="24" t="s">
        <v>31</v>
      </c>
      <c r="C24" s="25"/>
      <c r="D24" s="19">
        <v>7</v>
      </c>
      <c r="E24" s="25">
        <v>3000000</v>
      </c>
      <c r="F24" s="25">
        <f>D24*E24</f>
        <v>21000000</v>
      </c>
      <c r="G24" s="25"/>
      <c r="H24" s="39" t="s">
        <v>32</v>
      </c>
      <c r="I24" s="4"/>
      <c r="J24" s="4"/>
      <c r="K24" s="4"/>
    </row>
    <row r="25" spans="1:11" s="26" customFormat="1" ht="38.25" customHeight="1" x14ac:dyDescent="0.3">
      <c r="A25" s="35"/>
      <c r="B25" s="36" t="s">
        <v>33</v>
      </c>
      <c r="C25" s="37"/>
      <c r="D25" s="38">
        <v>46</v>
      </c>
      <c r="E25" s="37">
        <v>2000000</v>
      </c>
      <c r="F25" s="37">
        <f>D25*E25</f>
        <v>92000000</v>
      </c>
      <c r="G25" s="37"/>
      <c r="H25" s="41"/>
      <c r="I25" s="4"/>
      <c r="J25" s="4"/>
      <c r="K25" s="4"/>
    </row>
  </sheetData>
  <mergeCells count="11">
    <mergeCell ref="H20:H21"/>
    <mergeCell ref="H24:H25"/>
    <mergeCell ref="A1:H1"/>
    <mergeCell ref="A2:H2"/>
    <mergeCell ref="A4:A5"/>
    <mergeCell ref="B4:B5"/>
    <mergeCell ref="C4:C5"/>
    <mergeCell ref="D4:F4"/>
    <mergeCell ref="G4:G5"/>
    <mergeCell ref="H4:H5"/>
    <mergeCell ref="H9:H13"/>
  </mergeCells>
  <printOptions horizontalCentered="1"/>
  <pageMargins left="0.31496062992125984" right="0.31496062992125984" top="0.55118110236220474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040F126D0B4B4DB83E10593CC9657E" ma:contentTypeVersion="2" ma:contentTypeDescription="Create a new document." ma:contentTypeScope="" ma:versionID="bc865b4f45415bd6d9edb59b6d820544">
  <xsd:schema xmlns:xsd="http://www.w3.org/2001/XMLSchema" xmlns:xs="http://www.w3.org/2001/XMLSchema" xmlns:p="http://schemas.microsoft.com/office/2006/metadata/properties" xmlns:ns2="24e12227-0b0d-4b23-9586-977e009500b0" xmlns:ns3="ae4e42cd-c673-4541-a17d-d353a4125f5e" targetNamespace="http://schemas.microsoft.com/office/2006/metadata/properties" ma:root="true" ma:fieldsID="0acf8286736a2877a680aa0849ebe948" ns2:_="" ns3:_="">
    <xsd:import namespace="24e12227-0b0d-4b23-9586-977e009500b0"/>
    <xsd:import namespace="ae4e42cd-c673-4541-a17d-d353a4125f5e"/>
    <xsd:element name="properties">
      <xsd:complexType>
        <xsd:sequence>
          <xsd:element name="documentManagement">
            <xsd:complexType>
              <xsd:all>
                <xsd:element ref="ns2:MaTinBai" minOccurs="0"/>
                <xsd:element ref="ns2:KieuTepTi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e12227-0b0d-4b23-9586-977e009500b0" elementFormDefault="qualified">
    <xsd:import namespace="http://schemas.microsoft.com/office/2006/documentManagement/types"/>
    <xsd:import namespace="http://schemas.microsoft.com/office/infopath/2007/PartnerControls"/>
    <xsd:element name="MaTinBai" ma:index="8" nillable="true" ma:displayName="MaTinBai" ma:internalName="MaTinBai">
      <xsd:simpleType>
        <xsd:restriction base="dms:Text">
          <xsd:maxLength value="255"/>
        </xsd:restriction>
      </xsd:simpleType>
    </xsd:element>
    <xsd:element name="KieuTepTin" ma:index="9" nillable="true" ma:displayName="KieuTepTin" ma:default="Tài liệu đính kèm" ma:format="Dropdown" ma:internalName="KieuTepTin">
      <xsd:simpleType>
        <xsd:restriction base="dms:Choice">
          <xsd:enumeration value="Tài liệu đính kèm"/>
          <xsd:enumeration value="Tài liệu"/>
          <xsd:enumeration value="Khá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e42cd-c673-4541-a17d-d353a4125f5e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ieuTepTin xmlns="24e12227-0b0d-4b23-9586-977e009500b0">Tài liệu đính kèm</KieuTepTin>
    <MaTinBai xmlns="24e12227-0b0d-4b23-9586-977e009500b0">49cf939c33962b5e</MaTinBai>
    <_dlc_DocId xmlns="ae4e42cd-c673-4541-a17d-d353a4125f5e">DDYPFUVZ5X6F-6-6172</_dlc_DocId>
    <_dlc_DocIdUrl xmlns="ae4e42cd-c673-4541-a17d-d353a4125f5e">
      <Url>https://dbdc.backan.gov.vn/_layouts/15/DocIdRedir.aspx?ID=DDYPFUVZ5X6F-6-6172</Url>
      <Description>DDYPFUVZ5X6F-6-6172</Description>
    </_dlc_DocIdUrl>
  </documentManagement>
</p:properties>
</file>

<file path=customXml/itemProps1.xml><?xml version="1.0" encoding="utf-8"?>
<ds:datastoreItem xmlns:ds="http://schemas.openxmlformats.org/officeDocument/2006/customXml" ds:itemID="{1A550491-BBFA-42E0-A26C-9F1EA5B4D5F0}"/>
</file>

<file path=customXml/itemProps2.xml><?xml version="1.0" encoding="utf-8"?>
<ds:datastoreItem xmlns:ds="http://schemas.openxmlformats.org/officeDocument/2006/customXml" ds:itemID="{9B85CC13-A63F-4422-8B0D-5049C4D709B9}"/>
</file>

<file path=customXml/itemProps3.xml><?xml version="1.0" encoding="utf-8"?>
<ds:datastoreItem xmlns:ds="http://schemas.openxmlformats.org/officeDocument/2006/customXml" ds:itemID="{F7957BB9-F2F1-4F1E-8AE6-E7DDCD47C30C}"/>
</file>

<file path=customXml/itemProps4.xml><?xml version="1.0" encoding="utf-8"?>
<ds:datastoreItem xmlns:ds="http://schemas.openxmlformats.org/officeDocument/2006/customXml" ds:itemID="{5EF44329-7106-47AC-A12F-1476AF8819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ismail - [2010]</cp:lastModifiedBy>
  <cp:lastPrinted>2023-11-19T08:22:43Z</cp:lastPrinted>
  <dcterms:created xsi:type="dcterms:W3CDTF">2023-11-03T01:10:47Z</dcterms:created>
  <dcterms:modified xsi:type="dcterms:W3CDTF">2023-11-19T08:22:57Z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0x010100A8040F126D0B4B4DB83E10593CC9657E</vt:lpwstr>
  </property>
  <property fmtid="{D5CDD505-2E9C-101B-9397-08002B2CF9AE}" pid="3" name="_dlc_DocIdItemGuid">
    <vt:lpwstr>f56ddf75-60d7-43ab-af42-50548a402999</vt:lpwstr>
  </property>
</Properties>
</file>