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ăm 2023\Ban VH-XH\GIÁM SÁT\GS đầu tư công đợt 2\BC kq giám sát đầu tư công\"/>
    </mc:Choice>
  </mc:AlternateContent>
  <bookViews>
    <workbookView xWindow="-120" yWindow="-120" windowWidth="20730" windowHeight="11160" firstSheet="1" activeTab="3"/>
  </bookViews>
  <sheets>
    <sheet name="biểu tiến độ DA Đường lâm N" sheetId="4" r:id="rId1"/>
    <sheet name="Biểu số 01" sheetId="5" r:id="rId2"/>
    <sheet name="Biểu số 02" sheetId="7" r:id="rId3"/>
    <sheet name="Biểu số 03 " sheetId="8" r:id="rId4"/>
  </sheets>
  <definedNames>
    <definedName name="_xlnm.Print_Titles" localSheetId="1">'Biểu số 01'!$6:$7</definedName>
    <definedName name="_xlnm.Print_Titles" localSheetId="2">'Biểu số 02'!$5:$5</definedName>
    <definedName name="_xlnm.Print_Titles" localSheetId="0">'biểu tiến độ DA Đường lâm N'!$5:$6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8" l="1"/>
  <c r="P10" i="8" l="1"/>
  <c r="H22" i="4"/>
  <c r="F28" i="4" l="1"/>
  <c r="F41" i="4"/>
  <c r="F39" i="4"/>
  <c r="F37" i="4"/>
  <c r="F36" i="4"/>
  <c r="F33" i="4"/>
  <c r="F32" i="4"/>
  <c r="F31" i="4"/>
  <c r="F30" i="4"/>
  <c r="G15" i="4"/>
  <c r="G16" i="4"/>
  <c r="G9" i="4"/>
  <c r="G10" i="4"/>
  <c r="G11" i="4"/>
  <c r="G12" i="4"/>
  <c r="G13" i="4"/>
  <c r="G14" i="4"/>
  <c r="G8" i="4"/>
  <c r="D38" i="4" l="1"/>
  <c r="D36" i="4"/>
  <c r="D30" i="4"/>
  <c r="C31" i="4" s="1"/>
  <c r="D31" i="4" s="1"/>
  <c r="C32" i="4" s="1"/>
  <c r="D32" i="4" s="1"/>
  <c r="C33" i="4" s="1"/>
  <c r="D33" i="4" s="1"/>
  <c r="C34" i="4" s="1"/>
  <c r="D34" i="4" s="1"/>
  <c r="C35" i="4" s="1"/>
  <c r="D35" i="4" s="1"/>
  <c r="C41" i="4" s="1"/>
  <c r="D41" i="4" s="1"/>
  <c r="C42" i="4" s="1"/>
  <c r="D42" i="4" s="1"/>
  <c r="D24" i="4"/>
  <c r="C25" i="4" s="1"/>
  <c r="D25" i="4" s="1"/>
  <c r="C26" i="4" s="1"/>
  <c r="D26" i="4" s="1"/>
  <c r="C27" i="4" s="1"/>
  <c r="D27" i="4" s="1"/>
  <c r="C28" i="4" s="1"/>
  <c r="D28" i="4" s="1"/>
  <c r="C29" i="4" s="1"/>
  <c r="D29" i="4" s="1"/>
  <c r="C39" i="4" s="1"/>
  <c r="D17" i="4"/>
  <c r="C19" i="4" s="1"/>
  <c r="D19" i="4" s="1"/>
  <c r="C20" i="4" s="1"/>
  <c r="D20" i="4" s="1"/>
  <c r="C21" i="4" s="1"/>
  <c r="D21" i="4" s="1"/>
  <c r="C22" i="4" s="1"/>
  <c r="D22" i="4" s="1"/>
  <c r="C23" i="4" s="1"/>
  <c r="D23" i="4" s="1"/>
  <c r="C37" i="4" s="1"/>
  <c r="D37" i="4" s="1"/>
  <c r="D16" i="4"/>
  <c r="D15" i="4"/>
  <c r="D14" i="4"/>
  <c r="D13" i="4"/>
  <c r="D12" i="4"/>
  <c r="D11" i="4"/>
  <c r="D10" i="4"/>
  <c r="D9" i="4"/>
  <c r="D8" i="4"/>
  <c r="D39" i="4" l="1"/>
  <c r="C40" i="4" s="1"/>
  <c r="D40" i="4" s="1"/>
  <c r="C18" i="4"/>
  <c r="D18" i="4" s="1"/>
</calcChain>
</file>

<file path=xl/comments1.xml><?xml version="1.0" encoding="utf-8"?>
<comments xmlns="http://schemas.openxmlformats.org/spreadsheetml/2006/main">
  <authors>
    <author>Admin</author>
  </authors>
  <commentList>
    <comment ref="F6" authorId="0" shapeId="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<sst xmlns="http://schemas.openxmlformats.org/spreadsheetml/2006/main" count="277" uniqueCount="210">
  <si>
    <t>STT</t>
  </si>
  <si>
    <t>Tên dự án</t>
  </si>
  <si>
    <t>TMĐT</t>
  </si>
  <si>
    <t>Số đã giao</t>
  </si>
  <si>
    <t>Số đã giải ngân</t>
  </si>
  <si>
    <t>Số vốn chưa giải ngân</t>
  </si>
  <si>
    <t>Kế hoạch vốn giao năm 2021</t>
  </si>
  <si>
    <t>Năm 2022</t>
  </si>
  <si>
    <t>Năm 2023</t>
  </si>
  <si>
    <t>Kế hoạch vốn giao năm 2022</t>
  </si>
  <si>
    <t>Kế hoạch vốn năm 2021 đề nghị kéo dài sang năm 2022</t>
  </si>
  <si>
    <t>Kế hoạch vốn giao năm 2023</t>
  </si>
  <si>
    <t>Kế hoạch vốn năm 2022 đề nghị kéo dài sang năm 2023</t>
  </si>
  <si>
    <t>(7)=(1)-(4)</t>
  </si>
  <si>
    <t>(14)=(10)-(12)</t>
  </si>
  <si>
    <t>(15)=(11-13)</t>
  </si>
  <si>
    <t>Tên công việc</t>
  </si>
  <si>
    <t>Tiến độ thực tế</t>
  </si>
  <si>
    <t>T/g bắt đầu</t>
  </si>
  <si>
    <t>T/g kết thúc</t>
  </si>
  <si>
    <t>Số ngày</t>
  </si>
  <si>
    <t>I</t>
  </si>
  <si>
    <t xml:space="preserve">TIẾN ĐỘ TRIỂN KHAI THỰC HIỆN DỰ ÁN ĐƯỜNG LÂM NGHIỆP TỈNH BẮC KẠN, GIAI ĐOẠN 2021-2025  </t>
  </si>
  <si>
    <t>Giai đoạn thực hiện dự án</t>
  </si>
  <si>
    <t>Lập kế hoạch lựa chọn nhà thầu bước TKBVTC (đợt1)</t>
  </si>
  <si>
    <t>Thực hiện công tác chuẩn bị mặt bằng (Kiểm tra hiện trường; Phối hợp với chính quyền địa phương rà soát tuyến; họp dân thống nhất phương án tuyến, khả năng hiến đất, cam kết thực hiện…)</t>
  </si>
  <si>
    <t>Thẩm định, phê duyệt kế hoạch lựa chọn nhà thầu (đợt 1)</t>
  </si>
  <si>
    <t>Lập, thẩm định, phê duyệt dự toán các gói thầu tư vấn bước TKBVTC</t>
  </si>
  <si>
    <t>Lập, thẩm định, phê duyệt nhiệm vụ khảo sát</t>
  </si>
  <si>
    <t>Lựa chọn nhà thầu thực hiện gói thầu Tư vấn lập nhiệm vụ khảo sát xây dựng bước TKBVTC, giám sát công tác khảo sát xây dựng bước TKBVTC</t>
  </si>
  <si>
    <t>Ký kết hợp đồng Tư vấn khảo sát lập TKBVTC, lập cấu hình thiết bị - dự toán</t>
  </si>
  <si>
    <t>Lập, thẩm định phê duyệt phương án KTKS</t>
  </si>
  <si>
    <t>Khảo sát, lập thiết kế BVTC, dự toán công trình.</t>
  </si>
  <si>
    <t>Thẩm tra thiết kế BVTC, dự toán công trình của 03 huyện (Pác Nặm, Bạch Thông, TP Bắc Kạn)</t>
  </si>
  <si>
    <t>Lập thẩm định trình phê duyệt kế hoạch LCNT (Lần 2)</t>
  </si>
  <si>
    <t xml:space="preserve">Thẩm định thiết kế BVTC, dự toán công trình của 03 huyện (Pác Nặm, Bạch Thông, TP Bắc Kạn) của cơ quan chuyên môn </t>
  </si>
  <si>
    <t>Tổng hợp kết quả, phê duyệt TKBVTC, DT công trình 03 huyện (TP Bắc Kạn, Bạch Thông, Pác Nặm)</t>
  </si>
  <si>
    <t>Lập thẩm định phê duyệt dự toán các gói thầu thi công số 11; 12; 13</t>
  </si>
  <si>
    <t>Tổ chức LCNT thi công các gói thầu thi công số 11; 12; 13</t>
  </si>
  <si>
    <t>Thương thảo, ký kết hợp đồng thực hiện các gói thầu thi công số 11; 12; 13</t>
  </si>
  <si>
    <t>Thẩm tra thiết kế BVTC, dự toán công trình của 02 huyện (Chợ Mới, Chợ Đồn)</t>
  </si>
  <si>
    <t>Thẩm định thiết kế BVTC, dự toán công trình của 02 huyện  (Chợ Mới, Chợ Đồn) của cơ quan chuyên môn</t>
  </si>
  <si>
    <t>Tổng hợp kết quả, phê duyệt TKBVTC, DT công trình 02 huyện  (Chợ Mới, Chợ Đồn)</t>
  </si>
  <si>
    <t>Lập thẩm định phê duyệt dự toán các gói thầu thi công số 14; 15</t>
  </si>
  <si>
    <t>Tổ chức LCNT thi công các gói thầu thi công số 14;15</t>
  </si>
  <si>
    <t>Thương thảo, ký kết hợp đồng thực hiện các gói thầu thi công số 14;15</t>
  </si>
  <si>
    <t>Thẩm tra thiết kế BVTC, dự toán công trình của 03 huyện (Na Rì, Ngân Sơn, Ba Bể)</t>
  </si>
  <si>
    <t>Thẩm định thiết kế BVTC, dự toán công trình của 03 huyện (Na Rì, Ngân Sơn, Ba Bể) của cơ quan chuyên môn</t>
  </si>
  <si>
    <t>Tổng hợp kết quả, phê duyệt TKBVTC, DT công trình 03 huyện (Na Rì, Ngân Sơn, Ba Bể)</t>
  </si>
  <si>
    <t>Lập thẩm định phê duyệt dự toán các gói thầu thi công số 16; 17; 18</t>
  </si>
  <si>
    <t>Tổ chức LCNT thi công các gói thầu thi công số 16; 17; 18</t>
  </si>
  <si>
    <t>Thương thảo, ký kết hợp đồng thực hiện các gói thầu thi công số 16; 17; 18</t>
  </si>
  <si>
    <t>Hoàn thiện các thủ tục pháp lý liên quan để triển khai gói thầu số 19: Giám sát thi công xây dựng công trình (tự thực hiện)</t>
  </si>
  <si>
    <t>Kiểm tra điều kiện khởi công; Lập hồ sơ QLCL (gói 11, 12, 13)</t>
  </si>
  <si>
    <t>Kiểm tra điều kiện khởi công; Lập hồ sơ QLCL (gói 14;15)</t>
  </si>
  <si>
    <t>Kiểm tra điều kiện khởi công; Lập hồ sơ QLCL (gói 16, 17, 18)</t>
  </si>
  <si>
    <t xml:space="preserve"> Tổ chức khởi công, thi công, giám sát, nghiệm thu, thanh toán (gói 16,17,18)</t>
  </si>
  <si>
    <t>27/6/2022</t>
  </si>
  <si>
    <t>07/07/2022</t>
  </si>
  <si>
    <t>07/7/2022</t>
  </si>
  <si>
    <t>08/7/2022</t>
  </si>
  <si>
    <t>03/8/2022</t>
  </si>
  <si>
    <t>04/8/2022</t>
  </si>
  <si>
    <t>Tổ chức khởi công, thi công, giám sát, nghiệm thu, thanh toán (gói 11, 12, 13)</t>
  </si>
  <si>
    <t>Tổ chức khởi công, thi công, giám sát, nghiệm thu, thanh toán (gói 14, 15)</t>
  </si>
  <si>
    <t>đang thực hiện</t>
  </si>
  <si>
    <t>Tên gói thầu</t>
  </si>
  <si>
    <t>Tên nhà thầu</t>
  </si>
  <si>
    <t>Giá trị gói thầu</t>
  </si>
  <si>
    <t>Khối lượng đã thực hiện</t>
  </si>
  <si>
    <t xml:space="preserve">Số đã thanh toán </t>
  </si>
  <si>
    <t>Số tạm ứng</t>
  </si>
  <si>
    <t>Số còn phải thanh toán</t>
  </si>
  <si>
    <t>II</t>
  </si>
  <si>
    <t xml:space="preserve">Kế hoạch vốn năm 2022 đề nghị kéo dài sang năm 2023 </t>
  </si>
  <si>
    <t xml:space="preserve">Kế hoạch vốn giao năm 2022 </t>
  </si>
  <si>
    <t xml:space="preserve">Kế hoạch vốn năm 2021 đề nghị kéo dài sang năm 2022 </t>
  </si>
  <si>
    <t xml:space="preserve">Kế hoạch vốn giao năm 2023 </t>
  </si>
  <si>
    <t xml:space="preserve">(8)=(2)-(5) </t>
  </si>
  <si>
    <t xml:space="preserve">(9)=(3)-(6) </t>
  </si>
  <si>
    <t>(1)</t>
  </si>
  <si>
    <t>(10)</t>
  </si>
  <si>
    <t>11)</t>
  </si>
  <si>
    <t>(2)</t>
  </si>
  <si>
    <t>(3)</t>
  </si>
  <si>
    <t>(4)</t>
  </si>
  <si>
    <t>(12)</t>
  </si>
  <si>
    <t>(5)</t>
  </si>
  <si>
    <t>(13)</t>
  </si>
  <si>
    <t>(6)</t>
  </si>
  <si>
    <t>Tiến độ thi công do chủ đầu tư xây dựng, báo cáo Sở Kế hoạch và Đầu tư, trình UBND tỉnh chấp thuận Văn bản số 3452/UBND-GTCNXD ngày 03/6/2022</t>
  </si>
  <si>
    <t>(Kèm theo Báo cáo  số       /BC-HĐND ngày      /11/2023 của Ban Dân tộc HĐND tỉnh)</t>
  </si>
  <si>
    <t>Biểu số 1</t>
  </si>
  <si>
    <t>Biểu số 2</t>
  </si>
  <si>
    <t>Biểu số 3</t>
  </si>
  <si>
    <t>Giai đoạn chuẩn dự án</t>
  </si>
  <si>
    <t>TÌNH HÌNH THỰC HIỆN  DỰ ÁN ĐẦU TƯ CÔNG GIAI ĐOẠN 2021-2025</t>
  </si>
  <si>
    <t>Dự án nâng cấp, mở rộng hệ thống thông tin nền tảng phục vụ chính quyền điện tử tỉnh Bắc Kạn giai đoạn 2021-2025</t>
  </si>
  <si>
    <t>TÌNH HÌNH TRIỂN KHAI THỰC HIỆN CÁC GÓI THẦU 
Dự án nâng cấp, mở rộng hệ thống thông tin nền tảng phục vụ chính quyền điện tử tỉnh Bắc Kạn giai đoạn 2021-2025</t>
  </si>
  <si>
    <t>Tư vấn khảo sát và lập báo cáo nghiên cứu khả thi</t>
  </si>
  <si>
    <t>Trung tâm Cơ sở hạ tầng Công nghệ thông tin - Cục Công nghệ thông tin và Dữ liệu tài nguyên môi trường</t>
  </si>
  <si>
    <t>Tư vấn lập thiết kế chi tiết và tổng dự toán</t>
  </si>
  <si>
    <t>Tư vấn thẩm tra thiết kế chi tiết và tổng dự toán</t>
  </si>
  <si>
    <t>Viện Công nghệ thông tin – Viện Hàn lâm KH&amp;CN Việt Nam</t>
  </si>
  <si>
    <t>301.807.000</t>
  </si>
  <si>
    <t>Hoàn thành</t>
  </si>
  <si>
    <t>Tư vấn thẩm định giá hàng hóa, thiết bị, dịch vụ</t>
  </si>
  <si>
    <t>Công ty cổ phần Thẩm định giá – dịch vụ Nghĩa Hưng</t>
  </si>
  <si>
    <t>83.054.000</t>
  </si>
  <si>
    <t>Đơn vị: đồng</t>
  </si>
  <si>
    <t>389.962.000</t>
  </si>
  <si>
    <t>30.775.000</t>
  </si>
  <si>
    <t>106.000.000</t>
  </si>
  <si>
    <t>41.330.000</t>
  </si>
  <si>
    <t>Tư vấn lập Hồ sơ mời thầu, đánh giá Hồ sơ dự thầu</t>
  </si>
  <si>
    <t>Tư vấn thẩm định Hồ sơ mời thầu, kết quả lựa chọn nhà thầu</t>
  </si>
  <si>
    <t>Nâng cấp, mở rộng Trung tâm Tích hợp dữ liệu</t>
  </si>
  <si>
    <t>Xây dựng Nền tảng tích hợp, chia sẻ dữ liệu (LGSP)</t>
  </si>
  <si>
    <t>5.749.107.000</t>
  </si>
  <si>
    <t>Tư vấn giám sát triển khai thực hiện dự án</t>
  </si>
  <si>
    <t>307.673.000</t>
  </si>
  <si>
    <t>Công ty TNHH Thương mại dịch vụ tư vấn VMK</t>
  </si>
  <si>
    <t>Trung tâm Công  nghệ thông tin và Truyền thông Thái Nguyên</t>
  </si>
  <si>
    <t>CÔNG TY CỔ PHẦN PHÚC THÀNH VIỆT NAM</t>
  </si>
  <si>
    <t>Đánh giá HSDT</t>
  </si>
  <si>
    <t>Đang thực hiện</t>
  </si>
  <si>
    <t xml:space="preserve">34.816.810.000 </t>
  </si>
  <si>
    <t>Tiến độ thi công do chủ đầu tư xây dựng, báo cáo Sở Kế hoạch và Đầu tư, trình UBND tỉnh chấp thuận Văn bản số 3501/UBND-GTCNXD ngày 07 Tháng 6 năm 2023</t>
  </si>
  <si>
    <t>1</t>
  </si>
  <si>
    <t>CĐT phê duyệt dự toán tư vấn lập BCNCKT</t>
  </si>
  <si>
    <t>Đã hoàn thành</t>
  </si>
  <si>
    <t>2</t>
  </si>
  <si>
    <t>CĐT phê duyệt kế hoạch lựa chọn nhà thầu tư vấn BCNCKT</t>
  </si>
  <si>
    <t>3</t>
  </si>
  <si>
    <t>QĐ Chỉ định thầu đơn vị tư vấn</t>
  </si>
  <si>
    <t>4</t>
  </si>
  <si>
    <t>Ký hợp đồng tư vấn lập BCNCKT</t>
  </si>
  <si>
    <t>5</t>
  </si>
  <si>
    <t>Lập, thẩm định, phê duyệt Báo cáo NCKT</t>
  </si>
  <si>
    <t>-</t>
  </si>
  <si>
    <t>Khảo sát, lập báo cáo NCKT</t>
  </si>
  <si>
    <t>Thẩm định Báo cáo NCKT</t>
  </si>
  <si>
    <t>Phê duyệt Báo cáo NCKT</t>
  </si>
  <si>
    <t>Lập, thẩm định, phê duyệt kế hoạch LCNT</t>
  </si>
  <si>
    <t>Trình kế hoạch LCNT</t>
  </si>
  <si>
    <t>Thẩm định kế hoạch LCNT</t>
  </si>
  <si>
    <t>Phê duyệt kế hoạch LCNT</t>
  </si>
  <si>
    <t>Lập, thẩm định, phê duyệt thiết kế chi tiết và dự toán</t>
  </si>
  <si>
    <t>20/01/2022</t>
  </si>
  <si>
    <t>09/4/2022</t>
  </si>
  <si>
    <t>QĐ Chỉ định thầu đơn vị tư vấn lập TKCT</t>
  </si>
  <si>
    <t>Ký hợp đồng tư vấn lập TKCT</t>
  </si>
  <si>
    <t>Lập TKCT-DT</t>
  </si>
  <si>
    <t>Thẩm tra thiết kế chi tiết</t>
  </si>
  <si>
    <t>Phê duyệt chủ trương điều chỉnh, bổ sung dự án (điều chỉnh thiết kế cơ sở)</t>
  </si>
  <si>
    <t>Điều chỉnh, bổ sung TKCS</t>
  </si>
  <si>
    <t>23/3/2023</t>
  </si>
  <si>
    <t>15/4/2023</t>
  </si>
  <si>
    <t xml:space="preserve">- </t>
  </si>
  <si>
    <t>Phê duyệt điều chỉnh dự án</t>
  </si>
  <si>
    <t>16/4/2023</t>
  </si>
  <si>
    <t>15/5/2023</t>
  </si>
  <si>
    <t>Thẩm định giá, thẩm định thiết kế</t>
  </si>
  <si>
    <t>16/5/2023</t>
  </si>
  <si>
    <t>14/6/2023</t>
  </si>
  <si>
    <t>Thẩm định, Phê duyệt TKCT-DT</t>
  </si>
  <si>
    <t>15/6/2023</t>
  </si>
  <si>
    <t>17/6/2023</t>
  </si>
  <si>
    <t>Tổ chức lựa chọn nhà thầu thi công</t>
  </si>
  <si>
    <t>18/6/2023</t>
  </si>
  <si>
    <t>22/8/2023</t>
  </si>
  <si>
    <t>Phê duyệt kế hoạch LCNT thi công</t>
  </si>
  <si>
    <t>27/6/2023</t>
  </si>
  <si>
    <t>Lập, thẩm định, phê duyệt HSMT thi công</t>
  </si>
  <si>
    <t>28/6/2023</t>
  </si>
  <si>
    <t>07/7/2023</t>
  </si>
  <si>
    <t>Đăng tải, phát hành hồ sơ mời thầu thi công; đóng thầu</t>
  </si>
  <si>
    <t>08/7/2023</t>
  </si>
  <si>
    <t>28/7/2023</t>
  </si>
  <si>
    <t>15 ngày làm việc</t>
  </si>
  <si>
    <t>Chấm thầu, phê duyệt kết quả nhà thầu vượt qua bước kỹ thuật</t>
  </si>
  <si>
    <t>29/7/2023</t>
  </si>
  <si>
    <t>07/8/2023</t>
  </si>
  <si>
    <t>Mở tài chính, phê duyệt kết quả lựa chọn nhà thầu</t>
  </si>
  <si>
    <t>08/8/2023</t>
  </si>
  <si>
    <t>17/8/2023</t>
  </si>
  <si>
    <t>Hoàn thiện, ký hợp đồng thi công, TVGS</t>
  </si>
  <si>
    <t>18/8/2023</t>
  </si>
  <si>
    <t>Triển khai thực hiện</t>
  </si>
  <si>
    <t>23/8/2023</t>
  </si>
  <si>
    <t>21/7/2023</t>
  </si>
  <si>
    <t>25/7/2023</t>
  </si>
  <si>
    <t>22/7/2023</t>
  </si>
  <si>
    <t>Bao gồm thời gian điều chỉnh, hoàn thiện hồ sơ trình thẩm định; thẩm định hồ sơ điều chỉnh, bổ sung BCNCKT.</t>
  </si>
  <si>
    <t>26/7/2023</t>
  </si>
  <si>
    <t>25/9/2023</t>
  </si>
  <si>
    <t>26/9/2023</t>
  </si>
  <si>
    <t>29/9/2023</t>
  </si>
  <si>
    <t>30/9/2023</t>
  </si>
  <si>
    <t>14/11/2023</t>
  </si>
  <si>
    <t>Mốc thời gian của gói thầu số 07: Nâng cấp, mở rộng Trung tâm Tích hợp dữ liệu.
Gói thầu số 08 đang thực hiện bước chấm thầu.</t>
  </si>
  <si>
    <t xml:space="preserve">TIẾN ĐỘ TRIỂN KHAI THỰC HIỆN DỰ ÁN </t>
  </si>
  <si>
    <t>Công ty Cổ phần FIMEX</t>
  </si>
  <si>
    <t>397.184.000</t>
  </si>
  <si>
    <t>31.345.000</t>
  </si>
  <si>
    <t>Được giảm thuế 10% xuống 8%</t>
  </si>
  <si>
    <t>(Kèm theo Báo cáo số       /BC-HĐND ngày     tháng 12/2023 của Ban VH-XH HĐND tỉnh</t>
  </si>
  <si>
    <t xml:space="preserve">Dự án nâng cấp, mở rộng hệ thống thông tin nền tảng phục vụ chính quyền điện tử tỉnh Bắc Kạn                              giai đoạn 2021-2025 </t>
  </si>
  <si>
    <t xml:space="preserve">Dự án nâng cấp, mở rộng hệ thống thông tin nền tảng phục vụ chính quyền điện tử tỉnh Bắc Kạn giai đoạn 2021-2025 </t>
  </si>
  <si>
    <t>(Kèm theo Báo cáo số       /BC-HĐND ngày     tháng 12/2023 của Ban VH-XH HĐND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</si>
</sst>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164" formatCode="_-* #,##0.00\ _₫_-;\-* #,##0.00\ _₫_-;_-* &quot;-&quot;??\ _₫_-;_-@_-"/>
    <numFmt numFmtId="165" formatCode="[$-1010000]d/m/yyyy;@"/>
    <numFmt numFmtId="166" formatCode="_(* #,##0.000000_);_(* \(#,##0.000000\);_(* &quot;-&quot;_);_(@_)"/>
    <numFmt numFmtId="167" formatCode="_-* #,##0\ _₫_-;\-* #,##0\ _₫_-;_-* &quot;-&quot;??\ _₫_-;_-@_-"/>
    <numFmt numFmtId="168" formatCode="_(* #,##0.000_);_(* \(#,##0.000\);_(* &quot;-&quot;_);_(@_)"/>
    <numFmt numFmtId="169" formatCode="_-* #,##0.000\ _₫_-;\-* #,##0.000\ _₫_-;_-* &quot;-&quot;???\ _₫_-;_-@_-"/>
  </numFmts>
  <fonts count="35" x14ac:knownFonts="1">
    <font>
      <sz val="11"/>
      <color theme="1"/>
      <name val="Calibri"/>
      <scheme val="minor"/>
    </font>
    <font>
      <b/>
      <sz val="11"/>
      <color theme="1"/>
      <name val="Times New Roman"/>
      <family val="1"/>
    </font>
    <font>
      <sz val="11"/>
      <color theme="1"/>
      <name val="Times New Roman"/>
      <family val="1"/>
    </font>
    <font>
      <sz val="12"/>
      <color theme="1"/>
      <name val="Times New Roman"/>
      <family val="1"/>
    </font>
    <font>
      <sz val="11"/>
      <color theme="1"/>
      <name val="Calibri"/>
      <family val="2"/>
      <scheme val="minor"/>
    </font>
    <font>
      <sz val="10"/>
      <color theme="1"/>
      <name val="Times New Roman"/>
      <family val="1"/>
    </font>
    <font>
      <i/>
      <sz val="14"/>
      <color rgb="FF000000"/>
      <name val="Times New Roman"/>
      <family val="1"/>
    </font>
    <font>
      <b/>
      <sz val="14"/>
      <color rgb="FF000000"/>
      <name val="Times New Roman"/>
      <family val="1"/>
    </font>
    <font>
      <sz val="8"/>
      <color theme="1"/>
      <name val="Times New Roman"/>
      <family val="1"/>
    </font>
    <font>
      <sz val="14"/>
      <color theme="1"/>
      <name val="Times New Roman"/>
      <family val="1"/>
    </font>
    <font>
      <b/>
      <sz val="14"/>
      <color theme="1"/>
      <name val="Times New Roman"/>
      <family val="1"/>
    </font>
    <font>
      <i/>
      <sz val="14"/>
      <color theme="1"/>
      <name val="Times New Roman"/>
      <family val="1"/>
    </font>
    <font>
      <b/>
      <sz val="12"/>
      <color theme="1"/>
      <name val="Times New Roman"/>
      <family val="1"/>
    </font>
    <font>
      <sz val="12"/>
      <color theme="1"/>
      <name val="Calibri"/>
      <family val="2"/>
      <scheme val="minor"/>
    </font>
    <font>
      <sz val="11"/>
      <name val="Times New Roman"/>
      <family val="1"/>
    </font>
    <font>
      <sz val="12"/>
      <name val="Times New Roman"/>
      <family val="1"/>
    </font>
    <font>
      <i/>
      <sz val="11"/>
      <color theme="1"/>
      <name val="Times New Roman"/>
      <family val="1"/>
    </font>
    <font>
      <b/>
      <sz val="10"/>
      <color theme="1"/>
      <name val="Times New Roman"/>
      <family val="1"/>
    </font>
    <font>
      <sz val="10"/>
      <name val="Arial"/>
      <family val="2"/>
    </font>
    <font>
      <b/>
      <sz val="12"/>
      <color rgb="FF000000"/>
      <name val="Times New Roman"/>
      <family val="1"/>
    </font>
    <font>
      <b/>
      <sz val="13"/>
      <color theme="1"/>
      <name val="Times New Roman"/>
      <family val="1"/>
    </font>
    <font>
      <sz val="9"/>
      <color indexed="81"/>
      <name val="Tahoma"/>
      <family val="2"/>
    </font>
    <font>
      <b/>
      <sz val="9"/>
      <color indexed="81"/>
      <name val="Tahoma"/>
      <family val="2"/>
    </font>
    <font>
      <b/>
      <sz val="12"/>
      <name val="Times New Roman"/>
      <family val="1"/>
    </font>
    <font>
      <sz val="13"/>
      <color theme="1"/>
      <name val="Times New Roman"/>
      <family val="1"/>
    </font>
    <font>
      <b/>
      <i/>
      <sz val="12"/>
      <color theme="1"/>
      <name val="Times New Roman"/>
      <family val="1"/>
    </font>
    <font>
      <b/>
      <sz val="13"/>
      <name val="Times New Roman"/>
      <family val="1"/>
    </font>
    <font>
      <sz val="13"/>
      <name val="Times New Roman"/>
      <family val="1"/>
    </font>
    <font>
      <sz val="13"/>
      <color theme="1"/>
      <name val="Times New Roman"/>
      <family val="1"/>
      <charset val="163"/>
    </font>
    <font>
      <b/>
      <i/>
      <sz val="13"/>
      <color theme="1"/>
      <name val="Times New Roman"/>
      <family val="1"/>
    </font>
    <font>
      <sz val="11"/>
      <color rgb="FFFF0000"/>
      <name val="Calibri"/>
      <family val="2"/>
      <scheme val="minor"/>
    </font>
    <font>
      <sz val="11"/>
      <color rgb="FFFF0000"/>
      <name val="Calibri"/>
      <family val="2"/>
      <scheme val="minor"/>
    </font>
    <font>
      <sz val="12"/>
      <color rgb="FFFF0000"/>
      <name val="Times New Roman"/>
      <family val="1"/>
    </font>
    <font>
      <sz val="11"/>
      <color rgb="FFFF0000"/>
      <name val="Calibri"/>
      <family val="2"/>
      <scheme val="major"/>
    </font>
    <font>
      <sz val="11"/>
      <color theme="1"/>
      <name val="Calibri"/>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41" fontId="4" fillId="0" borderId="0" applyFont="0" applyFill="0" applyBorder="0" applyAlignment="0" applyProtection="0"/>
    <xf numFmtId="0" fontId="18" fillId="0" borderId="0"/>
    <xf numFmtId="164" fontId="34" fillId="0" borderId="0" applyFont="0" applyFill="0" applyBorder="0" applyAlignment="0" applyProtection="0"/>
  </cellStyleXfs>
  <cellXfs count="146">
    <xf numFmtId="0" fontId="0" fillId="0" borderId="0" xfId="0"/>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12" fillId="0" borderId="1" xfId="0" applyFont="1" applyBorder="1" applyAlignment="1">
      <alignment horizontal="left" vertical="center" wrapText="1"/>
    </xf>
    <xf numFmtId="0" fontId="13" fillId="0" borderId="0" xfId="0" applyFon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165"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4" fillId="0" borderId="0" xfId="0" applyFont="1"/>
    <xf numFmtId="165"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 fontId="0" fillId="0" borderId="0" xfId="0" applyNumberFormat="1"/>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5"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65" fontId="2" fillId="0" borderId="1" xfId="0" applyNumberFormat="1" applyFont="1" applyBorder="1" applyAlignment="1">
      <alignment horizontal="center" vertical="center" wrapText="1"/>
    </xf>
    <xf numFmtId="14" fontId="14" fillId="0" borderId="1" xfId="0" applyNumberFormat="1" applyFont="1" applyBorder="1" applyAlignment="1">
      <alignment vertical="center" wrapText="1"/>
    </xf>
    <xf numFmtId="14" fontId="14" fillId="0" borderId="1" xfId="0" applyNumberFormat="1" applyFont="1" applyBorder="1" applyAlignment="1">
      <alignment horizontal="center" vertical="center" wrapText="1"/>
    </xf>
    <xf numFmtId="14" fontId="14" fillId="2" borderId="1" xfId="0" applyNumberFormat="1" applyFont="1" applyFill="1" applyBorder="1" applyAlignment="1">
      <alignment horizontal="center" vertical="center" wrapText="1"/>
    </xf>
    <xf numFmtId="0" fontId="0" fillId="0" borderId="0" xfId="0" applyAlignment="1">
      <alignment horizontal="center" vertical="center"/>
    </xf>
    <xf numFmtId="0" fontId="14" fillId="2" borderId="1" xfId="0" applyFont="1" applyFill="1" applyBorder="1" applyAlignment="1">
      <alignment horizontal="justify" vertical="center" wrapText="1"/>
    </xf>
    <xf numFmtId="0" fontId="9" fillId="0" borderId="1" xfId="0" applyFont="1" applyBorder="1" applyAlignment="1">
      <alignment vertical="center" wrapText="1"/>
    </xf>
    <xf numFmtId="0" fontId="1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1" fontId="2" fillId="0" borderId="1" xfId="1" applyFont="1" applyBorder="1" applyAlignment="1">
      <alignment horizontal="right" vertical="center" wrapText="1"/>
    </xf>
    <xf numFmtId="0" fontId="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Alignment="1">
      <alignment horizontal="center" vertical="center" wrapText="1"/>
    </xf>
    <xf numFmtId="41" fontId="2" fillId="0" borderId="1" xfId="0" applyNumberFormat="1" applyFont="1" applyBorder="1" applyAlignment="1">
      <alignment horizontal="right" vertical="center" wrapText="1"/>
    </xf>
    <xf numFmtId="41" fontId="4" fillId="0" borderId="0" xfId="0" applyNumberFormat="1" applyFont="1"/>
    <xf numFmtId="41" fontId="0" fillId="0" borderId="0" xfId="0" applyNumberFormat="1"/>
    <xf numFmtId="0" fontId="12" fillId="0" borderId="1" xfId="0" applyFont="1" applyBorder="1" applyAlignment="1">
      <alignment vertical="center" wrapText="1"/>
    </xf>
    <xf numFmtId="166" fontId="0" fillId="0" borderId="0" xfId="0" applyNumberFormat="1"/>
    <xf numFmtId="0" fontId="1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wrapText="1"/>
    </xf>
    <xf numFmtId="41" fontId="1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 xfId="2" applyFont="1" applyFill="1" applyBorder="1" applyAlignment="1">
      <alignment horizontal="left" vertical="center" wrapText="1"/>
    </xf>
    <xf numFmtId="41" fontId="3" fillId="0" borderId="1" xfId="0" applyNumberFormat="1" applyFont="1" applyBorder="1" applyAlignment="1">
      <alignment horizontal="center" vertical="center" wrapText="1"/>
    </xf>
    <xf numFmtId="41" fontId="12" fillId="0" borderId="1" xfId="0" applyNumberFormat="1" applyFont="1" applyBorder="1" applyAlignment="1">
      <alignment horizontal="right" vertical="center" wrapText="1"/>
    </xf>
    <xf numFmtId="0" fontId="3" fillId="2" borderId="1" xfId="0" applyFont="1" applyFill="1" applyBorder="1" applyAlignment="1">
      <alignment horizontal="right" vertical="center" wrapText="1"/>
    </xf>
    <xf numFmtId="41" fontId="3" fillId="0" borderId="7" xfId="0" applyNumberFormat="1" applyFont="1" applyBorder="1" applyAlignment="1">
      <alignment horizontal="right" vertical="center" wrapText="1"/>
    </xf>
    <xf numFmtId="41" fontId="3" fillId="0" borderId="1" xfId="0" applyNumberFormat="1" applyFont="1" applyBorder="1" applyAlignment="1">
      <alignment horizontal="right" vertical="center" wrapText="1"/>
    </xf>
    <xf numFmtId="0" fontId="3" fillId="2" borderId="7" xfId="0" applyFont="1" applyFill="1" applyBorder="1" applyAlignment="1">
      <alignment horizontal="right" vertical="center" wrapText="1"/>
    </xf>
    <xf numFmtId="49" fontId="24" fillId="0" borderId="1" xfId="0" applyNumberFormat="1" applyFont="1" applyBorder="1" applyAlignment="1">
      <alignment horizontal="center" vertical="center"/>
    </xf>
    <xf numFmtId="49" fontId="3" fillId="0" borderId="1" xfId="0" applyNumberFormat="1" applyFont="1" applyBorder="1" applyAlignment="1">
      <alignment vertical="center" wrapText="1"/>
    </xf>
    <xf numFmtId="49" fontId="3" fillId="0" borderId="1" xfId="0" applyNumberFormat="1" applyFont="1" applyBorder="1" applyAlignment="1">
      <alignment horizontal="center" vertical="center"/>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xf>
    <xf numFmtId="49" fontId="26" fillId="0" borderId="4" xfId="0" applyNumberFormat="1" applyFont="1" applyBorder="1" applyAlignment="1">
      <alignment horizontal="center" vertical="center"/>
    </xf>
    <xf numFmtId="49" fontId="23" fillId="0" borderId="1" xfId="0" applyNumberFormat="1" applyFont="1" applyBorder="1" applyAlignment="1">
      <alignment vertical="center" wrapText="1"/>
    </xf>
    <xf numFmtId="165" fontId="23"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1" fontId="23" fillId="0" borderId="1"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15" fillId="0" borderId="1" xfId="0" applyNumberFormat="1" applyFont="1" applyBorder="1" applyAlignment="1">
      <alignment vertical="center" wrapText="1"/>
    </xf>
    <xf numFmtId="1" fontId="15" fillId="0" borderId="1"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12" fillId="0" borderId="1" xfId="0" applyNumberFormat="1" applyFont="1" applyBorder="1" applyAlignment="1">
      <alignment vertical="center" wrapText="1"/>
    </xf>
    <xf numFmtId="1" fontId="12" fillId="0" borderId="1" xfId="0" applyNumberFormat="1" applyFont="1" applyBorder="1" applyAlignment="1">
      <alignment horizontal="center" vertical="center"/>
    </xf>
    <xf numFmtId="49" fontId="24" fillId="0" borderId="4" xfId="0" applyNumberFormat="1" applyFont="1" applyBorder="1" applyAlignment="1">
      <alignment horizontal="center" vertical="center"/>
    </xf>
    <xf numFmtId="1" fontId="3" fillId="0" borderId="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12" fillId="0" borderId="1" xfId="0" applyNumberFormat="1" applyFont="1" applyBorder="1" applyAlignment="1">
      <alignment vertical="center"/>
    </xf>
    <xf numFmtId="49" fontId="28" fillId="0" borderId="4" xfId="0" applyNumberFormat="1" applyFont="1" applyBorder="1" applyAlignment="1">
      <alignment horizontal="center" vertical="center"/>
    </xf>
    <xf numFmtId="49" fontId="3" fillId="0" borderId="1" xfId="0" applyNumberFormat="1" applyFont="1" applyBorder="1" applyAlignment="1">
      <alignment vertical="center"/>
    </xf>
    <xf numFmtId="49" fontId="3"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49" fontId="20" fillId="3" borderId="1" xfId="0" applyNumberFormat="1" applyFont="1" applyFill="1" applyBorder="1" applyAlignment="1">
      <alignment horizontal="center" vertical="center"/>
    </xf>
    <xf numFmtId="49" fontId="12" fillId="3" borderId="1" xfId="0" applyNumberFormat="1" applyFont="1" applyFill="1" applyBorder="1" applyAlignment="1">
      <alignment vertical="center"/>
    </xf>
    <xf numFmtId="49" fontId="12" fillId="3" borderId="1" xfId="0" applyNumberFormat="1" applyFont="1" applyFill="1" applyBorder="1" applyAlignment="1">
      <alignment horizontal="center" vertical="center"/>
    </xf>
    <xf numFmtId="165" fontId="12" fillId="3"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4" fillId="0" borderId="1" xfId="0" applyFont="1" applyBorder="1"/>
    <xf numFmtId="0" fontId="0" fillId="0" borderId="1" xfId="0" applyBorder="1"/>
    <xf numFmtId="14"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1" fillId="0" borderId="0" xfId="0" applyFont="1"/>
    <xf numFmtId="14" fontId="3" fillId="0" borderId="0" xfId="0" applyNumberFormat="1" applyFont="1" applyAlignment="1">
      <alignment horizontal="right" vertical="center"/>
    </xf>
    <xf numFmtId="0" fontId="30" fillId="2" borderId="1" xfId="0" applyFont="1" applyFill="1" applyBorder="1" applyAlignment="1">
      <alignment wrapText="1"/>
    </xf>
    <xf numFmtId="0" fontId="30" fillId="0" borderId="0" xfId="0" applyFont="1"/>
    <xf numFmtId="3" fontId="33" fillId="0" borderId="0" xfId="0" applyNumberFormat="1" applyFont="1"/>
    <xf numFmtId="0" fontId="32" fillId="0" borderId="8" xfId="0"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167" fontId="32" fillId="0" borderId="1" xfId="3" applyNumberFormat="1" applyFont="1" applyFill="1" applyBorder="1" applyAlignment="1">
      <alignment horizontal="left" vertical="center" wrapText="1"/>
    </xf>
    <xf numFmtId="169" fontId="0" fillId="0" borderId="0" xfId="0" applyNumberFormat="1"/>
    <xf numFmtId="168" fontId="2" fillId="0" borderId="1" xfId="1" applyNumberFormat="1" applyFont="1" applyFill="1" applyBorder="1" applyAlignment="1">
      <alignment horizontal="right" vertical="center" wrapText="1"/>
    </xf>
    <xf numFmtId="41" fontId="2"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167" fontId="3" fillId="0" borderId="1" xfId="3" applyNumberFormat="1" applyFont="1" applyFill="1" applyBorder="1" applyAlignment="1">
      <alignment horizontal="right" vertical="center" wrapText="1"/>
    </xf>
    <xf numFmtId="0" fontId="19" fillId="0" borderId="0" xfId="0" applyFont="1" applyBorder="1" applyAlignment="1">
      <alignment horizontal="right" vertical="center"/>
    </xf>
    <xf numFmtId="0" fontId="20"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top"/>
    </xf>
    <xf numFmtId="0" fontId="1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30" fillId="0" borderId="11" xfId="0" applyFont="1" applyBorder="1" applyAlignment="1">
      <alignment horizontal="left" vertical="top" wrapText="1"/>
    </xf>
    <xf numFmtId="0" fontId="30" fillId="0" borderId="11" xfId="0" applyFont="1" applyBorder="1" applyAlignment="1">
      <alignment horizontal="left" vertical="top"/>
    </xf>
    <xf numFmtId="165" fontId="3" fillId="0" borderId="9"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3" fillId="0" borderId="12"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4"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1"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6" fillId="0" borderId="2" xfId="0" applyFont="1" applyBorder="1" applyAlignment="1">
      <alignment horizontal="center"/>
    </xf>
    <xf numFmtId="3" fontId="30" fillId="0" borderId="1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applyBorder="1" applyAlignment="1">
      <alignment horizontal="center" vertical="center"/>
    </xf>
    <xf numFmtId="0" fontId="17" fillId="0" borderId="1" xfId="0" applyFont="1" applyBorder="1" applyAlignment="1">
      <alignment vertical="center" wrapText="1"/>
    </xf>
    <xf numFmtId="0" fontId="19" fillId="0" borderId="0" xfId="0" applyFont="1" applyBorder="1" applyAlignment="1">
      <alignment horizontal="right" vertical="center"/>
    </xf>
    <xf numFmtId="0" fontId="6" fillId="0" borderId="0"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cellXfs>
  <cellStyles count="4">
    <cellStyle name="Comma" xfId="3" builtinId="3"/>
    <cellStyle name="Comma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pane xSplit="3" ySplit="8" topLeftCell="D9" activePane="bottomRight" state="frozen"/>
      <selection pane="topRight" activeCell="G1" sqref="G1"/>
      <selection pane="bottomLeft" activeCell="A8" sqref="A8"/>
      <selection pane="bottomRight" activeCell="E6" sqref="E6"/>
    </sheetView>
  </sheetViews>
  <sheetFormatPr defaultRowHeight="15" x14ac:dyDescent="0.25"/>
  <cols>
    <col min="1" max="1" width="5.42578125" style="17" customWidth="1"/>
    <col min="2" max="2" width="49.140625" style="9" customWidth="1"/>
    <col min="3" max="3" width="13.7109375" customWidth="1"/>
    <col min="4" max="4" width="14.7109375" customWidth="1"/>
    <col min="5" max="5" width="12.28515625" customWidth="1"/>
    <col min="6" max="6" width="11.28515625" style="17" customWidth="1"/>
    <col min="7" max="7" width="13.42578125" style="17" customWidth="1"/>
    <col min="8" max="8" width="10.7109375" style="17" customWidth="1"/>
  </cols>
  <sheetData>
    <row r="1" spans="1:8" ht="16.5" x14ac:dyDescent="0.25">
      <c r="G1" s="112" t="s">
        <v>92</v>
      </c>
      <c r="H1" s="112"/>
    </row>
    <row r="2" spans="1:8" ht="27" customHeight="1" x14ac:dyDescent="0.25">
      <c r="A2" s="113" t="s">
        <v>22</v>
      </c>
      <c r="B2" s="113"/>
      <c r="C2" s="113"/>
      <c r="D2" s="113"/>
      <c r="E2" s="113"/>
      <c r="F2" s="113"/>
      <c r="G2" s="113"/>
      <c r="H2" s="113"/>
    </row>
    <row r="3" spans="1:8" ht="18.75" x14ac:dyDescent="0.25">
      <c r="A3" s="114" t="s">
        <v>91</v>
      </c>
      <c r="B3" s="114"/>
      <c r="C3" s="114"/>
      <c r="D3" s="114"/>
      <c r="E3" s="114"/>
      <c r="F3" s="114"/>
      <c r="G3" s="114"/>
      <c r="H3" s="114"/>
    </row>
    <row r="4" spans="1:8" ht="20.25" customHeight="1" x14ac:dyDescent="0.25">
      <c r="A4" s="115"/>
      <c r="B4" s="115"/>
      <c r="C4" s="115"/>
      <c r="D4" s="115"/>
      <c r="E4" s="115"/>
      <c r="F4" s="115"/>
      <c r="G4" s="115"/>
      <c r="H4" s="115"/>
    </row>
    <row r="5" spans="1:8" ht="71.25" customHeight="1" x14ac:dyDescent="0.25">
      <c r="A5" s="116" t="s">
        <v>0</v>
      </c>
      <c r="B5" s="116" t="s">
        <v>16</v>
      </c>
      <c r="C5" s="118" t="s">
        <v>90</v>
      </c>
      <c r="D5" s="119"/>
      <c r="E5" s="119"/>
      <c r="F5" s="117" t="s">
        <v>17</v>
      </c>
      <c r="G5" s="117"/>
      <c r="H5" s="117"/>
    </row>
    <row r="6" spans="1:8" ht="28.5" x14ac:dyDescent="0.25">
      <c r="A6" s="116"/>
      <c r="B6" s="116"/>
      <c r="C6" s="7" t="s">
        <v>18</v>
      </c>
      <c r="D6" s="7" t="s">
        <v>19</v>
      </c>
      <c r="E6" s="7" t="s">
        <v>20</v>
      </c>
      <c r="F6" s="3" t="s">
        <v>18</v>
      </c>
      <c r="G6" s="3" t="s">
        <v>19</v>
      </c>
      <c r="H6" s="3" t="s">
        <v>20</v>
      </c>
    </row>
    <row r="7" spans="1:8" ht="22.5" customHeight="1" x14ac:dyDescent="0.25">
      <c r="A7" s="8" t="s">
        <v>21</v>
      </c>
      <c r="B7" s="10" t="s">
        <v>23</v>
      </c>
      <c r="C7" s="6"/>
      <c r="D7" s="6"/>
      <c r="E7" s="6"/>
      <c r="F7" s="3"/>
      <c r="G7" s="3"/>
      <c r="H7" s="3"/>
    </row>
    <row r="8" spans="1:8" x14ac:dyDescent="0.25">
      <c r="A8" s="2">
        <v>1</v>
      </c>
      <c r="B8" s="14" t="s">
        <v>24</v>
      </c>
      <c r="C8" s="15">
        <v>44572</v>
      </c>
      <c r="D8" s="15">
        <f t="shared" ref="D8:D42" si="0">C8+E8-1</f>
        <v>44573</v>
      </c>
      <c r="E8" s="16">
        <v>2</v>
      </c>
      <c r="F8" s="15">
        <v>44573</v>
      </c>
      <c r="G8" s="15">
        <f t="shared" ref="G8:G16" si="1">F8+H8-1</f>
        <v>44575</v>
      </c>
      <c r="H8" s="16">
        <v>3</v>
      </c>
    </row>
    <row r="9" spans="1:8" ht="60" x14ac:dyDescent="0.25">
      <c r="A9" s="2">
        <v>2</v>
      </c>
      <c r="B9" s="14" t="s">
        <v>25</v>
      </c>
      <c r="C9" s="15">
        <v>44607</v>
      </c>
      <c r="D9" s="15">
        <f t="shared" si="0"/>
        <v>45106</v>
      </c>
      <c r="E9" s="16">
        <v>500</v>
      </c>
      <c r="F9" s="15">
        <v>44607</v>
      </c>
      <c r="G9" s="15">
        <f t="shared" si="1"/>
        <v>45106</v>
      </c>
      <c r="H9" s="16">
        <v>500</v>
      </c>
    </row>
    <row r="10" spans="1:8" ht="30" x14ac:dyDescent="0.25">
      <c r="A10" s="2">
        <v>3</v>
      </c>
      <c r="B10" s="14" t="s">
        <v>26</v>
      </c>
      <c r="C10" s="15">
        <v>44613</v>
      </c>
      <c r="D10" s="15">
        <f t="shared" si="0"/>
        <v>44616</v>
      </c>
      <c r="E10" s="16">
        <v>4</v>
      </c>
      <c r="F10" s="15">
        <v>44613</v>
      </c>
      <c r="G10" s="15">
        <f t="shared" si="1"/>
        <v>44616</v>
      </c>
      <c r="H10" s="16">
        <v>4</v>
      </c>
    </row>
    <row r="11" spans="1:8" ht="30" x14ac:dyDescent="0.25">
      <c r="A11" s="2">
        <v>4</v>
      </c>
      <c r="B11" s="14" t="s">
        <v>27</v>
      </c>
      <c r="C11" s="15">
        <v>44618</v>
      </c>
      <c r="D11" s="15">
        <f t="shared" si="0"/>
        <v>44624</v>
      </c>
      <c r="E11" s="16">
        <v>7</v>
      </c>
      <c r="F11" s="15">
        <v>44617</v>
      </c>
      <c r="G11" s="15">
        <f t="shared" si="1"/>
        <v>44623</v>
      </c>
      <c r="H11" s="16">
        <v>7</v>
      </c>
    </row>
    <row r="12" spans="1:8" x14ac:dyDescent="0.25">
      <c r="A12" s="2">
        <v>5</v>
      </c>
      <c r="B12" s="14" t="s">
        <v>28</v>
      </c>
      <c r="C12" s="15">
        <v>44618</v>
      </c>
      <c r="D12" s="15">
        <f t="shared" si="0"/>
        <v>44624</v>
      </c>
      <c r="E12" s="16">
        <v>7</v>
      </c>
      <c r="F12" s="15">
        <v>44618</v>
      </c>
      <c r="G12" s="15">
        <f t="shared" si="1"/>
        <v>44624</v>
      </c>
      <c r="H12" s="16">
        <v>7</v>
      </c>
    </row>
    <row r="13" spans="1:8" ht="45" x14ac:dyDescent="0.25">
      <c r="A13" s="2">
        <v>6</v>
      </c>
      <c r="B13" s="14" t="s">
        <v>29</v>
      </c>
      <c r="C13" s="15">
        <v>44625</v>
      </c>
      <c r="D13" s="15">
        <f t="shared" si="0"/>
        <v>44665</v>
      </c>
      <c r="E13" s="16">
        <v>41</v>
      </c>
      <c r="F13" s="15">
        <v>44625</v>
      </c>
      <c r="G13" s="15">
        <f t="shared" si="1"/>
        <v>44665</v>
      </c>
      <c r="H13" s="16">
        <v>41</v>
      </c>
    </row>
    <row r="14" spans="1:8" ht="30" x14ac:dyDescent="0.25">
      <c r="A14" s="2">
        <v>7</v>
      </c>
      <c r="B14" s="14" t="s">
        <v>30</v>
      </c>
      <c r="C14" s="15">
        <v>44666</v>
      </c>
      <c r="D14" s="15">
        <f t="shared" si="0"/>
        <v>44666</v>
      </c>
      <c r="E14" s="16">
        <v>1</v>
      </c>
      <c r="F14" s="15">
        <v>44666</v>
      </c>
      <c r="G14" s="15">
        <f t="shared" si="1"/>
        <v>44666</v>
      </c>
      <c r="H14" s="16">
        <v>1</v>
      </c>
    </row>
    <row r="15" spans="1:8" x14ac:dyDescent="0.25">
      <c r="A15" s="2">
        <v>8</v>
      </c>
      <c r="B15" s="14" t="s">
        <v>31</v>
      </c>
      <c r="C15" s="15">
        <v>44667</v>
      </c>
      <c r="D15" s="15">
        <f t="shared" si="0"/>
        <v>44670</v>
      </c>
      <c r="E15" s="16">
        <v>4</v>
      </c>
      <c r="F15" s="15">
        <v>44667</v>
      </c>
      <c r="G15" s="15">
        <f t="shared" si="1"/>
        <v>44670</v>
      </c>
      <c r="H15" s="16">
        <v>4</v>
      </c>
    </row>
    <row r="16" spans="1:8" x14ac:dyDescent="0.25">
      <c r="A16" s="2">
        <v>9</v>
      </c>
      <c r="B16" s="14" t="s">
        <v>32</v>
      </c>
      <c r="C16" s="15">
        <v>44667</v>
      </c>
      <c r="D16" s="15">
        <f t="shared" si="0"/>
        <v>44711</v>
      </c>
      <c r="E16" s="16">
        <v>45</v>
      </c>
      <c r="F16" s="15">
        <v>44667</v>
      </c>
      <c r="G16" s="15">
        <f t="shared" si="1"/>
        <v>44711</v>
      </c>
      <c r="H16" s="16">
        <v>45</v>
      </c>
    </row>
    <row r="17" spans="1:9" ht="30" x14ac:dyDescent="0.25">
      <c r="A17" s="2">
        <v>10</v>
      </c>
      <c r="B17" s="14" t="s">
        <v>33</v>
      </c>
      <c r="C17" s="15">
        <v>44682</v>
      </c>
      <c r="D17" s="15">
        <f t="shared" si="0"/>
        <v>44696</v>
      </c>
      <c r="E17" s="16">
        <v>15</v>
      </c>
      <c r="F17" s="15">
        <v>44682</v>
      </c>
      <c r="G17" s="13">
        <v>44700</v>
      </c>
      <c r="H17" s="12">
        <v>20</v>
      </c>
    </row>
    <row r="18" spans="1:9" x14ac:dyDescent="0.25">
      <c r="A18" s="2">
        <v>11</v>
      </c>
      <c r="B18" s="14" t="s">
        <v>34</v>
      </c>
      <c r="C18" s="15">
        <f>D17+1</f>
        <v>44697</v>
      </c>
      <c r="D18" s="15">
        <f t="shared" si="0"/>
        <v>44702</v>
      </c>
      <c r="E18" s="16">
        <v>6</v>
      </c>
      <c r="F18" s="13">
        <v>44692</v>
      </c>
      <c r="G18" s="13">
        <v>44707</v>
      </c>
      <c r="H18" s="12">
        <v>16</v>
      </c>
    </row>
    <row r="19" spans="1:9" ht="45" x14ac:dyDescent="0.25">
      <c r="A19" s="2">
        <v>12</v>
      </c>
      <c r="B19" s="14" t="s">
        <v>35</v>
      </c>
      <c r="C19" s="15">
        <f>D17+1</f>
        <v>44697</v>
      </c>
      <c r="D19" s="15">
        <f t="shared" si="0"/>
        <v>44703</v>
      </c>
      <c r="E19" s="16">
        <v>7</v>
      </c>
      <c r="F19" s="13">
        <v>44708</v>
      </c>
      <c r="G19" s="13">
        <v>44711</v>
      </c>
      <c r="H19" s="12">
        <v>5</v>
      </c>
    </row>
    <row r="20" spans="1:9" ht="30" x14ac:dyDescent="0.25">
      <c r="A20" s="2">
        <v>13</v>
      </c>
      <c r="B20" s="14" t="s">
        <v>36</v>
      </c>
      <c r="C20" s="15">
        <f>D19+1</f>
        <v>44704</v>
      </c>
      <c r="D20" s="15">
        <f t="shared" si="0"/>
        <v>44706</v>
      </c>
      <c r="E20" s="16">
        <v>3</v>
      </c>
      <c r="F20" s="13">
        <v>44711</v>
      </c>
      <c r="G20" s="13">
        <v>44711</v>
      </c>
      <c r="H20" s="12">
        <v>1</v>
      </c>
    </row>
    <row r="21" spans="1:9" ht="30" x14ac:dyDescent="0.25">
      <c r="A21" s="2">
        <v>14</v>
      </c>
      <c r="B21" s="14" t="s">
        <v>37</v>
      </c>
      <c r="C21" s="15">
        <f>D20+1</f>
        <v>44707</v>
      </c>
      <c r="D21" s="15">
        <f t="shared" si="0"/>
        <v>44707</v>
      </c>
      <c r="E21" s="16">
        <v>1</v>
      </c>
      <c r="F21" s="13">
        <v>44712</v>
      </c>
      <c r="G21" s="13">
        <v>44712</v>
      </c>
      <c r="H21" s="12">
        <v>1</v>
      </c>
    </row>
    <row r="22" spans="1:9" ht="30" x14ac:dyDescent="0.25">
      <c r="A22" s="2">
        <v>15</v>
      </c>
      <c r="B22" s="14" t="s">
        <v>38</v>
      </c>
      <c r="C22" s="15">
        <f>D21+1</f>
        <v>44708</v>
      </c>
      <c r="D22" s="15">
        <f t="shared" si="0"/>
        <v>44725</v>
      </c>
      <c r="E22" s="16">
        <v>18</v>
      </c>
      <c r="F22" s="13">
        <v>44713</v>
      </c>
      <c r="G22" s="13">
        <v>44733</v>
      </c>
      <c r="H22" s="12">
        <f>G22-F22+1</f>
        <v>21</v>
      </c>
      <c r="I22" s="20"/>
    </row>
    <row r="23" spans="1:9" ht="30" x14ac:dyDescent="0.25">
      <c r="A23" s="2">
        <v>16</v>
      </c>
      <c r="B23" s="14" t="s">
        <v>39</v>
      </c>
      <c r="C23" s="15">
        <f>D22+1</f>
        <v>44726</v>
      </c>
      <c r="D23" s="15">
        <f t="shared" si="0"/>
        <v>44727</v>
      </c>
      <c r="E23" s="16">
        <v>2</v>
      </c>
      <c r="F23" s="13">
        <v>44733</v>
      </c>
      <c r="G23" s="13">
        <v>44733</v>
      </c>
      <c r="H23" s="12">
        <v>1</v>
      </c>
    </row>
    <row r="24" spans="1:9" ht="30" x14ac:dyDescent="0.25">
      <c r="A24" s="2">
        <v>17</v>
      </c>
      <c r="B24" s="14" t="s">
        <v>40</v>
      </c>
      <c r="C24" s="15">
        <v>44697</v>
      </c>
      <c r="D24" s="15">
        <f t="shared" si="0"/>
        <v>44703</v>
      </c>
      <c r="E24" s="16">
        <v>7</v>
      </c>
      <c r="F24" s="13">
        <v>44702</v>
      </c>
      <c r="G24" s="13">
        <v>44708</v>
      </c>
      <c r="H24" s="12">
        <v>7</v>
      </c>
    </row>
    <row r="25" spans="1:9" ht="30" x14ac:dyDescent="0.25">
      <c r="A25" s="2">
        <v>18</v>
      </c>
      <c r="B25" s="14" t="s">
        <v>41</v>
      </c>
      <c r="C25" s="15">
        <f>D24+1</f>
        <v>44704</v>
      </c>
      <c r="D25" s="15">
        <f t="shared" si="0"/>
        <v>44710</v>
      </c>
      <c r="E25" s="16">
        <v>7</v>
      </c>
      <c r="F25" s="13">
        <v>44709</v>
      </c>
      <c r="G25" s="13">
        <v>44715</v>
      </c>
      <c r="H25" s="12">
        <v>7</v>
      </c>
    </row>
    <row r="26" spans="1:9" ht="30" x14ac:dyDescent="0.25">
      <c r="A26" s="2">
        <v>19</v>
      </c>
      <c r="B26" s="14" t="s">
        <v>42</v>
      </c>
      <c r="C26" s="15">
        <f>D25+1</f>
        <v>44711</v>
      </c>
      <c r="D26" s="15">
        <f t="shared" si="0"/>
        <v>44712</v>
      </c>
      <c r="E26" s="16">
        <v>2</v>
      </c>
      <c r="F26" s="13">
        <v>44715</v>
      </c>
      <c r="G26" s="13">
        <v>44715</v>
      </c>
      <c r="H26" s="12">
        <v>1</v>
      </c>
    </row>
    <row r="27" spans="1:9" ht="30" x14ac:dyDescent="0.25">
      <c r="A27" s="2">
        <v>20</v>
      </c>
      <c r="B27" s="14" t="s">
        <v>43</v>
      </c>
      <c r="C27" s="15">
        <f>+D26+1</f>
        <v>44713</v>
      </c>
      <c r="D27" s="15">
        <f t="shared" si="0"/>
        <v>44713</v>
      </c>
      <c r="E27" s="16">
        <v>1</v>
      </c>
      <c r="F27" s="13">
        <v>44716</v>
      </c>
      <c r="G27" s="13">
        <v>44716</v>
      </c>
      <c r="H27" s="12">
        <v>1</v>
      </c>
    </row>
    <row r="28" spans="1:9" x14ac:dyDescent="0.25">
      <c r="A28" s="2">
        <v>21</v>
      </c>
      <c r="B28" s="14" t="s">
        <v>44</v>
      </c>
      <c r="C28" s="15">
        <f>+D27+1</f>
        <v>44714</v>
      </c>
      <c r="D28" s="15">
        <f>C28+E28-1</f>
        <v>44735</v>
      </c>
      <c r="E28" s="16">
        <v>22</v>
      </c>
      <c r="F28" s="13">
        <f>G28-H28+1</f>
        <v>44718</v>
      </c>
      <c r="G28" s="13">
        <v>44739</v>
      </c>
      <c r="H28" s="12">
        <v>22</v>
      </c>
    </row>
    <row r="29" spans="1:9" ht="30" x14ac:dyDescent="0.25">
      <c r="A29" s="2">
        <v>22</v>
      </c>
      <c r="B29" s="14" t="s">
        <v>45</v>
      </c>
      <c r="C29" s="15">
        <f>+D28+1</f>
        <v>44736</v>
      </c>
      <c r="D29" s="15">
        <f t="shared" si="0"/>
        <v>44737</v>
      </c>
      <c r="E29" s="16">
        <v>2</v>
      </c>
      <c r="F29" s="13">
        <v>44739</v>
      </c>
      <c r="G29" s="13">
        <v>44739</v>
      </c>
      <c r="H29" s="12">
        <v>1</v>
      </c>
    </row>
    <row r="30" spans="1:9" ht="30" x14ac:dyDescent="0.25">
      <c r="A30" s="2">
        <v>23</v>
      </c>
      <c r="B30" s="14" t="s">
        <v>46</v>
      </c>
      <c r="C30" s="18">
        <v>44712</v>
      </c>
      <c r="D30" s="15">
        <f t="shared" si="0"/>
        <v>44726</v>
      </c>
      <c r="E30" s="16">
        <v>15</v>
      </c>
      <c r="F30" s="13">
        <f>G30+H30-1</f>
        <v>44733</v>
      </c>
      <c r="G30" s="13">
        <v>44719</v>
      </c>
      <c r="H30" s="12">
        <v>15</v>
      </c>
    </row>
    <row r="31" spans="1:9" ht="45" x14ac:dyDescent="0.25">
      <c r="A31" s="2">
        <v>24</v>
      </c>
      <c r="B31" s="14" t="s">
        <v>47</v>
      </c>
      <c r="C31" s="18">
        <f>D30+1</f>
        <v>44727</v>
      </c>
      <c r="D31" s="15">
        <f>C31+E31-1</f>
        <v>44736</v>
      </c>
      <c r="E31" s="16">
        <v>10</v>
      </c>
      <c r="F31" s="13">
        <f>G30+1</f>
        <v>44720</v>
      </c>
      <c r="G31" s="13">
        <v>44741</v>
      </c>
      <c r="H31" s="12">
        <v>21</v>
      </c>
    </row>
    <row r="32" spans="1:9" ht="30" x14ac:dyDescent="0.25">
      <c r="A32" s="2">
        <v>25</v>
      </c>
      <c r="B32" s="14" t="s">
        <v>48</v>
      </c>
      <c r="C32" s="18">
        <f>D31+1</f>
        <v>44737</v>
      </c>
      <c r="D32" s="15">
        <f t="shared" si="0"/>
        <v>44742</v>
      </c>
      <c r="E32" s="16">
        <v>6</v>
      </c>
      <c r="F32" s="13">
        <f>G31+1</f>
        <v>44742</v>
      </c>
      <c r="G32" s="13">
        <v>44754</v>
      </c>
      <c r="H32" s="12">
        <v>12</v>
      </c>
    </row>
    <row r="33" spans="1:8" ht="30" x14ac:dyDescent="0.25">
      <c r="A33" s="2">
        <v>26</v>
      </c>
      <c r="B33" s="14" t="s">
        <v>49</v>
      </c>
      <c r="C33" s="18">
        <f>D32+1</f>
        <v>44743</v>
      </c>
      <c r="D33" s="15">
        <f t="shared" si="0"/>
        <v>44744</v>
      </c>
      <c r="E33" s="16">
        <v>2</v>
      </c>
      <c r="F33" s="21">
        <f>G32+1</f>
        <v>44755</v>
      </c>
      <c r="G33" s="13">
        <v>44757</v>
      </c>
      <c r="H33" s="22">
        <v>3</v>
      </c>
    </row>
    <row r="34" spans="1:8" s="5" customFormat="1" ht="30" x14ac:dyDescent="0.25">
      <c r="A34" s="23">
        <v>27</v>
      </c>
      <c r="B34" s="32" t="s">
        <v>50</v>
      </c>
      <c r="C34" s="18">
        <f>D33+1</f>
        <v>44745</v>
      </c>
      <c r="D34" s="18">
        <f t="shared" si="0"/>
        <v>44766</v>
      </c>
      <c r="E34" s="19">
        <v>22</v>
      </c>
      <c r="F34" s="24">
        <v>44758</v>
      </c>
      <c r="G34" s="25">
        <v>44771</v>
      </c>
      <c r="H34" s="26">
        <v>14</v>
      </c>
    </row>
    <row r="35" spans="1:8" s="5" customFormat="1" ht="30" x14ac:dyDescent="0.25">
      <c r="A35" s="23">
        <v>28</v>
      </c>
      <c r="B35" s="32" t="s">
        <v>51</v>
      </c>
      <c r="C35" s="18">
        <f>D34+1</f>
        <v>44767</v>
      </c>
      <c r="D35" s="18">
        <f t="shared" si="0"/>
        <v>44769</v>
      </c>
      <c r="E35" s="19">
        <v>3</v>
      </c>
      <c r="F35" s="24">
        <v>44772</v>
      </c>
      <c r="G35" s="25">
        <v>44774</v>
      </c>
      <c r="H35" s="26">
        <v>3</v>
      </c>
    </row>
    <row r="36" spans="1:8" ht="45" x14ac:dyDescent="0.25">
      <c r="A36" s="2">
        <v>29</v>
      </c>
      <c r="B36" s="14" t="s">
        <v>52</v>
      </c>
      <c r="C36" s="18">
        <v>44722</v>
      </c>
      <c r="D36" s="15">
        <f>C36+E36-1</f>
        <v>44724</v>
      </c>
      <c r="E36" s="19">
        <v>3</v>
      </c>
      <c r="F36" s="21" t="e">
        <f>G36-H36+1</f>
        <v>#VALUE!</v>
      </c>
      <c r="G36" s="13" t="s">
        <v>57</v>
      </c>
      <c r="H36" s="22">
        <v>3</v>
      </c>
    </row>
    <row r="37" spans="1:8" ht="30" x14ac:dyDescent="0.25">
      <c r="A37" s="2">
        <v>30</v>
      </c>
      <c r="B37" s="14" t="s">
        <v>53</v>
      </c>
      <c r="C37" s="18">
        <f>D23+1</f>
        <v>44728</v>
      </c>
      <c r="D37" s="15">
        <f>C37+E37-1</f>
        <v>44729</v>
      </c>
      <c r="E37" s="19">
        <v>2</v>
      </c>
      <c r="F37" s="21">
        <f>G37-H37+1</f>
        <v>44748</v>
      </c>
      <c r="G37" s="13" t="s">
        <v>58</v>
      </c>
      <c r="H37" s="22">
        <v>2</v>
      </c>
    </row>
    <row r="38" spans="1:8" s="5" customFormat="1" ht="30" x14ac:dyDescent="0.25">
      <c r="A38" s="23">
        <v>31</v>
      </c>
      <c r="B38" s="32" t="s">
        <v>63</v>
      </c>
      <c r="C38" s="18">
        <v>44727</v>
      </c>
      <c r="D38" s="18">
        <f>C38+E38-1</f>
        <v>45086</v>
      </c>
      <c r="E38" s="19">
        <v>360</v>
      </c>
      <c r="F38" s="25">
        <v>44750</v>
      </c>
      <c r="G38" s="4" t="s">
        <v>65</v>
      </c>
      <c r="H38" s="26"/>
    </row>
    <row r="39" spans="1:8" ht="30" x14ac:dyDescent="0.25">
      <c r="A39" s="2">
        <v>32</v>
      </c>
      <c r="B39" s="14" t="s">
        <v>54</v>
      </c>
      <c r="C39" s="18">
        <f>D29+1</f>
        <v>44738</v>
      </c>
      <c r="D39" s="15">
        <f>C39+E39-1</f>
        <v>44739</v>
      </c>
      <c r="E39" s="19">
        <v>2</v>
      </c>
      <c r="F39" s="21">
        <f>G39-H39+1</f>
        <v>44748</v>
      </c>
      <c r="G39" s="13" t="s">
        <v>59</v>
      </c>
      <c r="H39" s="22">
        <v>2</v>
      </c>
    </row>
    <row r="40" spans="1:8" s="5" customFormat="1" ht="30" x14ac:dyDescent="0.25">
      <c r="A40" s="23">
        <v>33</v>
      </c>
      <c r="B40" s="32" t="s">
        <v>64</v>
      </c>
      <c r="C40" s="18">
        <f>D39+1</f>
        <v>44740</v>
      </c>
      <c r="D40" s="18">
        <f t="shared" si="0"/>
        <v>45099</v>
      </c>
      <c r="E40" s="19">
        <v>360</v>
      </c>
      <c r="F40" s="25" t="s">
        <v>60</v>
      </c>
      <c r="G40" s="4" t="s">
        <v>65</v>
      </c>
      <c r="H40" s="26"/>
    </row>
    <row r="41" spans="1:8" s="5" customFormat="1" ht="30" x14ac:dyDescent="0.25">
      <c r="A41" s="23">
        <v>34</v>
      </c>
      <c r="B41" s="32" t="s">
        <v>55</v>
      </c>
      <c r="C41" s="18">
        <f>D35+1</f>
        <v>44770</v>
      </c>
      <c r="D41" s="18">
        <f>C41+E41-1</f>
        <v>44771</v>
      </c>
      <c r="E41" s="19">
        <v>2</v>
      </c>
      <c r="F41" s="24">
        <f>G41-H41+1</f>
        <v>44627</v>
      </c>
      <c r="G41" s="25" t="s">
        <v>61</v>
      </c>
      <c r="H41" s="26">
        <v>2</v>
      </c>
    </row>
    <row r="42" spans="1:8" s="5" customFormat="1" ht="36" customHeight="1" x14ac:dyDescent="0.25">
      <c r="A42" s="23">
        <v>35</v>
      </c>
      <c r="B42" s="32" t="s">
        <v>56</v>
      </c>
      <c r="C42" s="18">
        <f>+D41+1</f>
        <v>44772</v>
      </c>
      <c r="D42" s="18">
        <f t="shared" si="0"/>
        <v>45131</v>
      </c>
      <c r="E42" s="19">
        <v>360</v>
      </c>
      <c r="F42" s="25" t="s">
        <v>62</v>
      </c>
      <c r="G42" s="4" t="s">
        <v>65</v>
      </c>
      <c r="H42" s="26"/>
    </row>
  </sheetData>
  <mergeCells count="8">
    <mergeCell ref="G1:H1"/>
    <mergeCell ref="A2:H2"/>
    <mergeCell ref="A3:H3"/>
    <mergeCell ref="A4:H4"/>
    <mergeCell ref="A5:A6"/>
    <mergeCell ref="B5:B6"/>
    <mergeCell ref="F5:H5"/>
    <mergeCell ref="C5:E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workbookViewId="0">
      <selection activeCell="D8" sqref="D8"/>
    </sheetView>
  </sheetViews>
  <sheetFormatPr defaultRowHeight="15" x14ac:dyDescent="0.25"/>
  <cols>
    <col min="1" max="1" width="5.85546875" customWidth="1"/>
    <col min="2" max="2" width="52.7109375" style="9" customWidth="1"/>
    <col min="3" max="3" width="13.85546875" customWidth="1"/>
    <col min="4" max="4" width="13.5703125" customWidth="1"/>
    <col min="5" max="5" width="9.85546875" customWidth="1"/>
    <col min="6" max="6" width="12.140625" style="17" customWidth="1"/>
    <col min="7" max="7" width="12.28515625" customWidth="1"/>
    <col min="9" max="9" width="45.7109375" customWidth="1"/>
  </cols>
  <sheetData>
    <row r="1" spans="1:8" x14ac:dyDescent="0.25">
      <c r="G1" s="134" t="s">
        <v>92</v>
      </c>
      <c r="H1" s="134"/>
    </row>
    <row r="2" spans="1:8" ht="24" customHeight="1" x14ac:dyDescent="0.25">
      <c r="A2" s="135" t="s">
        <v>201</v>
      </c>
      <c r="B2" s="113"/>
      <c r="C2" s="113"/>
      <c r="D2" s="113"/>
      <c r="E2" s="113"/>
      <c r="F2" s="113"/>
      <c r="G2" s="113"/>
      <c r="H2" s="113"/>
    </row>
    <row r="3" spans="1:8" ht="36.75" customHeight="1" x14ac:dyDescent="0.25">
      <c r="A3" s="135" t="s">
        <v>207</v>
      </c>
      <c r="B3" s="113"/>
      <c r="C3" s="113"/>
      <c r="D3" s="113"/>
      <c r="E3" s="113"/>
      <c r="F3" s="113"/>
      <c r="G3" s="113"/>
      <c r="H3" s="113"/>
    </row>
    <row r="4" spans="1:8" ht="21" customHeight="1" x14ac:dyDescent="0.25">
      <c r="A4" s="136" t="s">
        <v>209</v>
      </c>
      <c r="B4" s="113"/>
      <c r="C4" s="113"/>
      <c r="D4" s="113"/>
      <c r="E4" s="113"/>
      <c r="F4" s="113"/>
      <c r="G4" s="113"/>
      <c r="H4" s="113"/>
    </row>
    <row r="5" spans="1:8" ht="18.75" x14ac:dyDescent="0.25">
      <c r="A5" s="115"/>
      <c r="B5" s="115"/>
      <c r="C5" s="115"/>
      <c r="D5" s="115"/>
      <c r="E5" s="115"/>
      <c r="F5" s="115"/>
      <c r="G5" s="115"/>
      <c r="H5" s="115"/>
    </row>
    <row r="6" spans="1:8" ht="81.75" customHeight="1" x14ac:dyDescent="0.25">
      <c r="A6" s="116" t="s">
        <v>0</v>
      </c>
      <c r="B6" s="116" t="s">
        <v>16</v>
      </c>
      <c r="C6" s="116" t="s">
        <v>127</v>
      </c>
      <c r="D6" s="116"/>
      <c r="E6" s="116"/>
      <c r="F6" s="116" t="s">
        <v>17</v>
      </c>
      <c r="G6" s="116"/>
      <c r="H6" s="116"/>
    </row>
    <row r="7" spans="1:8" ht="31.5" x14ac:dyDescent="0.25">
      <c r="A7" s="116"/>
      <c r="B7" s="116"/>
      <c r="C7" s="38" t="s">
        <v>18</v>
      </c>
      <c r="D7" s="45" t="s">
        <v>19</v>
      </c>
      <c r="E7" s="38" t="s">
        <v>20</v>
      </c>
      <c r="F7" s="38" t="s">
        <v>18</v>
      </c>
      <c r="G7" s="38" t="s">
        <v>19</v>
      </c>
      <c r="H7" s="38" t="s">
        <v>20</v>
      </c>
    </row>
    <row r="8" spans="1:8" s="11" customFormat="1" ht="24.75" customHeight="1" x14ac:dyDescent="0.25">
      <c r="A8" s="38" t="s">
        <v>21</v>
      </c>
      <c r="B8" s="10" t="s">
        <v>95</v>
      </c>
      <c r="C8" s="37"/>
      <c r="D8" s="37"/>
      <c r="E8" s="37"/>
      <c r="F8" s="12"/>
      <c r="G8" s="37"/>
      <c r="H8" s="37"/>
    </row>
    <row r="9" spans="1:8" ht="22.5" customHeight="1" x14ac:dyDescent="0.25">
      <c r="A9" s="63" t="s">
        <v>128</v>
      </c>
      <c r="B9" s="64" t="s">
        <v>129</v>
      </c>
      <c r="C9" s="122" t="s">
        <v>130</v>
      </c>
      <c r="D9" s="123"/>
      <c r="E9" s="65"/>
      <c r="F9" s="13"/>
      <c r="G9" s="28"/>
      <c r="H9" s="12"/>
    </row>
    <row r="10" spans="1:8" ht="22.5" customHeight="1" x14ac:dyDescent="0.25">
      <c r="A10" s="63" t="s">
        <v>131</v>
      </c>
      <c r="B10" s="64" t="s">
        <v>132</v>
      </c>
      <c r="C10" s="124"/>
      <c r="D10" s="125"/>
      <c r="E10" s="65"/>
      <c r="F10" s="13"/>
      <c r="G10" s="29"/>
      <c r="H10" s="12"/>
    </row>
    <row r="11" spans="1:8" ht="22.5" customHeight="1" x14ac:dyDescent="0.25">
      <c r="A11" s="63" t="s">
        <v>133</v>
      </c>
      <c r="B11" s="64" t="s">
        <v>134</v>
      </c>
      <c r="C11" s="124"/>
      <c r="D11" s="125"/>
      <c r="E11" s="65"/>
      <c r="F11" s="13"/>
      <c r="G11" s="30"/>
      <c r="H11" s="12"/>
    </row>
    <row r="12" spans="1:8" ht="22.5" customHeight="1" x14ac:dyDescent="0.25">
      <c r="A12" s="63" t="s">
        <v>135</v>
      </c>
      <c r="B12" s="64" t="s">
        <v>136</v>
      </c>
      <c r="C12" s="126"/>
      <c r="D12" s="127"/>
      <c r="E12" s="65"/>
      <c r="F12" s="13"/>
      <c r="G12" s="30"/>
      <c r="H12" s="16"/>
    </row>
    <row r="13" spans="1:8" ht="22.5" customHeight="1" x14ac:dyDescent="0.25">
      <c r="A13" s="63" t="s">
        <v>137</v>
      </c>
      <c r="B13" s="66" t="s">
        <v>138</v>
      </c>
      <c r="C13" s="67"/>
      <c r="D13" s="67"/>
      <c r="E13" s="67"/>
      <c r="F13" s="13"/>
      <c r="G13" s="30"/>
      <c r="H13" s="16"/>
    </row>
    <row r="14" spans="1:8" ht="22.5" customHeight="1" x14ac:dyDescent="0.25">
      <c r="A14" s="63" t="s">
        <v>139</v>
      </c>
      <c r="B14" s="64" t="s">
        <v>140</v>
      </c>
      <c r="C14" s="122" t="s">
        <v>130</v>
      </c>
      <c r="D14" s="123"/>
      <c r="E14" s="65"/>
      <c r="F14" s="13"/>
      <c r="G14" s="30"/>
      <c r="H14" s="12"/>
    </row>
    <row r="15" spans="1:8" ht="22.5" customHeight="1" x14ac:dyDescent="0.25">
      <c r="A15" s="63" t="s">
        <v>139</v>
      </c>
      <c r="B15" s="64" t="s">
        <v>141</v>
      </c>
      <c r="C15" s="124"/>
      <c r="D15" s="125"/>
      <c r="E15" s="65"/>
      <c r="F15" s="13"/>
      <c r="G15" s="30"/>
      <c r="H15" s="12"/>
    </row>
    <row r="16" spans="1:8" ht="22.5" customHeight="1" x14ac:dyDescent="0.25">
      <c r="A16" s="63" t="s">
        <v>139</v>
      </c>
      <c r="B16" s="64" t="s">
        <v>142</v>
      </c>
      <c r="C16" s="126"/>
      <c r="D16" s="127"/>
      <c r="E16" s="65"/>
      <c r="F16" s="13"/>
      <c r="G16" s="29"/>
      <c r="H16" s="12"/>
    </row>
    <row r="17" spans="1:9" ht="22.5" customHeight="1" x14ac:dyDescent="0.25">
      <c r="A17" s="46" t="s">
        <v>73</v>
      </c>
      <c r="B17" s="10" t="s">
        <v>23</v>
      </c>
      <c r="C17" s="27"/>
      <c r="D17" s="27"/>
      <c r="E17" s="12"/>
      <c r="F17" s="13"/>
      <c r="G17" s="30"/>
      <c r="H17" s="12"/>
    </row>
    <row r="18" spans="1:9" s="5" customFormat="1" ht="22.5" customHeight="1" x14ac:dyDescent="0.25">
      <c r="A18" s="68" t="s">
        <v>128</v>
      </c>
      <c r="B18" s="69" t="s">
        <v>143</v>
      </c>
      <c r="C18" s="70"/>
      <c r="D18" s="71"/>
      <c r="E18" s="72"/>
      <c r="F18" s="25"/>
      <c r="G18" s="30"/>
      <c r="H18" s="4"/>
    </row>
    <row r="19" spans="1:9" ht="22.5" customHeight="1" x14ac:dyDescent="0.25">
      <c r="A19" s="73" t="s">
        <v>139</v>
      </c>
      <c r="B19" s="74" t="s">
        <v>144</v>
      </c>
      <c r="C19" s="122" t="s">
        <v>130</v>
      </c>
      <c r="D19" s="123"/>
      <c r="E19" s="75"/>
      <c r="F19" s="13"/>
      <c r="G19" s="13"/>
      <c r="H19" s="12"/>
    </row>
    <row r="20" spans="1:9" ht="22.5" customHeight="1" x14ac:dyDescent="0.25">
      <c r="A20" s="73" t="s">
        <v>139</v>
      </c>
      <c r="B20" s="74" t="s">
        <v>145</v>
      </c>
      <c r="C20" s="124"/>
      <c r="D20" s="125"/>
      <c r="E20" s="75"/>
      <c r="F20" s="13"/>
      <c r="G20" s="25"/>
      <c r="H20" s="12"/>
    </row>
    <row r="21" spans="1:9" ht="22.5" customHeight="1" x14ac:dyDescent="0.25">
      <c r="A21" s="73" t="s">
        <v>139</v>
      </c>
      <c r="B21" s="74" t="s">
        <v>146</v>
      </c>
      <c r="C21" s="126"/>
      <c r="D21" s="127"/>
      <c r="E21" s="75"/>
      <c r="F21" s="13"/>
      <c r="G21" s="25"/>
      <c r="H21" s="12"/>
    </row>
    <row r="22" spans="1:9" ht="22.5" customHeight="1" x14ac:dyDescent="0.25">
      <c r="A22" s="76" t="s">
        <v>131</v>
      </c>
      <c r="B22" s="77" t="s">
        <v>147</v>
      </c>
      <c r="C22" s="71" t="s">
        <v>148</v>
      </c>
      <c r="D22" s="71" t="s">
        <v>149</v>
      </c>
      <c r="E22" s="78">
        <v>80</v>
      </c>
      <c r="F22" s="13"/>
      <c r="G22" s="25"/>
      <c r="H22" s="12"/>
    </row>
    <row r="23" spans="1:9" ht="22.5" customHeight="1" x14ac:dyDescent="0.25">
      <c r="A23" s="79" t="s">
        <v>139</v>
      </c>
      <c r="B23" s="64" t="s">
        <v>150</v>
      </c>
      <c r="C23" s="128" t="s">
        <v>130</v>
      </c>
      <c r="D23" s="129"/>
      <c r="E23" s="80"/>
      <c r="F23" s="13"/>
      <c r="G23" s="25"/>
      <c r="H23" s="12"/>
    </row>
    <row r="24" spans="1:9" ht="22.5" customHeight="1" x14ac:dyDescent="0.25">
      <c r="A24" s="79"/>
      <c r="B24" s="64" t="s">
        <v>151</v>
      </c>
      <c r="C24" s="130"/>
      <c r="D24" s="131"/>
      <c r="E24" s="80"/>
      <c r="F24" s="13"/>
      <c r="G24" s="30"/>
      <c r="H24" s="12"/>
    </row>
    <row r="25" spans="1:9" ht="22.5" customHeight="1" x14ac:dyDescent="0.25">
      <c r="A25" s="79" t="s">
        <v>139</v>
      </c>
      <c r="B25" s="64" t="s">
        <v>152</v>
      </c>
      <c r="C25" s="130"/>
      <c r="D25" s="131"/>
      <c r="E25" s="80"/>
      <c r="F25" s="13"/>
      <c r="G25" s="29"/>
      <c r="H25" s="12"/>
    </row>
    <row r="26" spans="1:9" ht="22.5" customHeight="1" x14ac:dyDescent="0.25">
      <c r="A26" s="79" t="s">
        <v>139</v>
      </c>
      <c r="B26" s="64" t="s">
        <v>153</v>
      </c>
      <c r="C26" s="130"/>
      <c r="D26" s="131"/>
      <c r="E26" s="80"/>
      <c r="F26" s="13"/>
      <c r="G26" s="29"/>
      <c r="H26" s="12"/>
    </row>
    <row r="27" spans="1:9" ht="22.5" customHeight="1" x14ac:dyDescent="0.25">
      <c r="A27" s="63" t="s">
        <v>139</v>
      </c>
      <c r="B27" s="64" t="s">
        <v>154</v>
      </c>
      <c r="C27" s="132"/>
      <c r="D27" s="133"/>
      <c r="E27" s="80"/>
      <c r="F27" s="93"/>
      <c r="G27" s="94"/>
      <c r="H27" s="94"/>
    </row>
    <row r="28" spans="1:9" s="5" customFormat="1" ht="45" x14ac:dyDescent="0.25">
      <c r="A28" s="79" t="s">
        <v>139</v>
      </c>
      <c r="B28" s="64" t="s">
        <v>155</v>
      </c>
      <c r="C28" s="81" t="s">
        <v>156</v>
      </c>
      <c r="D28" s="65" t="s">
        <v>157</v>
      </c>
      <c r="E28" s="80">
        <v>24</v>
      </c>
      <c r="F28" s="95" t="s">
        <v>156</v>
      </c>
      <c r="G28" s="96" t="s">
        <v>190</v>
      </c>
      <c r="H28" s="97">
        <v>121</v>
      </c>
      <c r="I28" s="100" t="s">
        <v>193</v>
      </c>
    </row>
    <row r="29" spans="1:9" ht="16.5" x14ac:dyDescent="0.25">
      <c r="A29" s="79" t="s">
        <v>158</v>
      </c>
      <c r="B29" s="64" t="s">
        <v>159</v>
      </c>
      <c r="C29" s="81" t="s">
        <v>160</v>
      </c>
      <c r="D29" s="65" t="s">
        <v>161</v>
      </c>
      <c r="E29" s="80">
        <v>30</v>
      </c>
      <c r="F29" s="96" t="s">
        <v>192</v>
      </c>
      <c r="G29" s="96" t="s">
        <v>191</v>
      </c>
      <c r="H29" s="97">
        <v>4</v>
      </c>
      <c r="I29" s="101"/>
    </row>
    <row r="30" spans="1:9" ht="16.5" x14ac:dyDescent="0.25">
      <c r="A30" s="79" t="s">
        <v>139</v>
      </c>
      <c r="B30" s="64" t="s">
        <v>162</v>
      </c>
      <c r="C30" s="65" t="s">
        <v>163</v>
      </c>
      <c r="D30" s="65" t="s">
        <v>164</v>
      </c>
      <c r="E30" s="80">
        <v>30</v>
      </c>
      <c r="F30" s="96" t="s">
        <v>194</v>
      </c>
      <c r="G30" s="96" t="s">
        <v>195</v>
      </c>
      <c r="H30" s="97">
        <v>62</v>
      </c>
      <c r="I30" s="101"/>
    </row>
    <row r="31" spans="1:9" ht="16.5" x14ac:dyDescent="0.25">
      <c r="A31" s="79" t="s">
        <v>139</v>
      </c>
      <c r="B31" s="64" t="s">
        <v>165</v>
      </c>
      <c r="C31" s="65" t="s">
        <v>166</v>
      </c>
      <c r="D31" s="65" t="s">
        <v>167</v>
      </c>
      <c r="E31" s="80">
        <v>3</v>
      </c>
      <c r="F31" s="96" t="s">
        <v>196</v>
      </c>
      <c r="G31" s="96" t="s">
        <v>197</v>
      </c>
      <c r="H31" s="97">
        <v>4</v>
      </c>
      <c r="I31" s="101"/>
    </row>
    <row r="32" spans="1:9" ht="16.5" x14ac:dyDescent="0.25">
      <c r="A32" s="82" t="s">
        <v>133</v>
      </c>
      <c r="B32" s="83" t="s">
        <v>168</v>
      </c>
      <c r="C32" s="71" t="s">
        <v>169</v>
      </c>
      <c r="D32" s="71" t="s">
        <v>170</v>
      </c>
      <c r="E32" s="78">
        <v>66</v>
      </c>
      <c r="F32" s="96"/>
      <c r="G32" s="96"/>
      <c r="H32" s="97"/>
      <c r="I32" s="101"/>
    </row>
    <row r="33" spans="1:9" ht="16.5" x14ac:dyDescent="0.25">
      <c r="A33" s="84" t="s">
        <v>139</v>
      </c>
      <c r="B33" s="85" t="s">
        <v>171</v>
      </c>
      <c r="C33" s="65" t="s">
        <v>169</v>
      </c>
      <c r="D33" s="65" t="s">
        <v>172</v>
      </c>
      <c r="E33" s="80">
        <v>10</v>
      </c>
      <c r="F33" s="96" t="s">
        <v>198</v>
      </c>
      <c r="G33" s="95">
        <v>45026</v>
      </c>
      <c r="H33" s="97">
        <v>5</v>
      </c>
      <c r="I33" s="120" t="s">
        <v>200</v>
      </c>
    </row>
    <row r="34" spans="1:9" ht="16.5" x14ac:dyDescent="0.25">
      <c r="A34" s="79" t="s">
        <v>139</v>
      </c>
      <c r="B34" s="64" t="s">
        <v>173</v>
      </c>
      <c r="C34" s="65" t="s">
        <v>174</v>
      </c>
      <c r="D34" s="65" t="s">
        <v>175</v>
      </c>
      <c r="E34" s="80">
        <v>10</v>
      </c>
      <c r="F34" s="95">
        <v>45056</v>
      </c>
      <c r="G34" s="95">
        <v>45209</v>
      </c>
      <c r="H34" s="97">
        <v>6</v>
      </c>
      <c r="I34" s="121"/>
    </row>
    <row r="35" spans="1:9" ht="31.5" x14ac:dyDescent="0.25">
      <c r="A35" s="79" t="s">
        <v>139</v>
      </c>
      <c r="B35" s="85" t="s">
        <v>176</v>
      </c>
      <c r="C35" s="65" t="s">
        <v>177</v>
      </c>
      <c r="D35" s="65" t="s">
        <v>178</v>
      </c>
      <c r="E35" s="86" t="s">
        <v>179</v>
      </c>
      <c r="F35" s="95">
        <v>45209</v>
      </c>
      <c r="G35" s="99">
        <v>44937</v>
      </c>
      <c r="H35" s="86" t="s">
        <v>179</v>
      </c>
      <c r="I35" s="121"/>
    </row>
    <row r="36" spans="1:9" ht="31.5" x14ac:dyDescent="0.25">
      <c r="A36" s="79" t="s">
        <v>139</v>
      </c>
      <c r="B36" s="64" t="s">
        <v>180</v>
      </c>
      <c r="C36" s="65" t="s">
        <v>181</v>
      </c>
      <c r="D36" s="65" t="s">
        <v>182</v>
      </c>
      <c r="E36" s="80">
        <v>10</v>
      </c>
      <c r="F36" s="95">
        <v>44937</v>
      </c>
      <c r="G36" s="95">
        <v>45118</v>
      </c>
      <c r="H36" s="97">
        <v>7</v>
      </c>
      <c r="I36" s="121"/>
    </row>
    <row r="37" spans="1:9" ht="16.5" x14ac:dyDescent="0.25">
      <c r="A37" s="79" t="s">
        <v>139</v>
      </c>
      <c r="B37" s="64" t="s">
        <v>183</v>
      </c>
      <c r="C37" s="65" t="s">
        <v>184</v>
      </c>
      <c r="D37" s="65" t="s">
        <v>185</v>
      </c>
      <c r="E37" s="80">
        <v>10</v>
      </c>
      <c r="F37" s="95">
        <v>45149</v>
      </c>
      <c r="G37" s="95">
        <v>45210</v>
      </c>
      <c r="H37" s="97">
        <v>3</v>
      </c>
      <c r="I37" s="121"/>
    </row>
    <row r="38" spans="1:9" ht="17.25" x14ac:dyDescent="0.25">
      <c r="A38" s="87" t="s">
        <v>139</v>
      </c>
      <c r="B38" s="85" t="s">
        <v>186</v>
      </c>
      <c r="C38" s="65" t="s">
        <v>187</v>
      </c>
      <c r="D38" s="65" t="s">
        <v>170</v>
      </c>
      <c r="E38" s="80">
        <v>5</v>
      </c>
      <c r="F38" s="95">
        <v>45241</v>
      </c>
      <c r="G38" s="96" t="s">
        <v>199</v>
      </c>
      <c r="H38" s="97">
        <v>4</v>
      </c>
      <c r="I38" s="121"/>
    </row>
    <row r="39" spans="1:9" ht="16.5" x14ac:dyDescent="0.25">
      <c r="A39" s="88" t="s">
        <v>135</v>
      </c>
      <c r="B39" s="89" t="s">
        <v>188</v>
      </c>
      <c r="C39" s="90" t="s">
        <v>189</v>
      </c>
      <c r="D39" s="91">
        <v>45473</v>
      </c>
      <c r="E39" s="92"/>
      <c r="F39" s="96"/>
      <c r="G39" s="96"/>
      <c r="H39" s="97"/>
    </row>
  </sheetData>
  <mergeCells count="14">
    <mergeCell ref="G1:H1"/>
    <mergeCell ref="A4:H4"/>
    <mergeCell ref="A5:H5"/>
    <mergeCell ref="A6:A7"/>
    <mergeCell ref="B6:B7"/>
    <mergeCell ref="C6:E6"/>
    <mergeCell ref="F6:H6"/>
    <mergeCell ref="A2:H2"/>
    <mergeCell ref="A3:H3"/>
    <mergeCell ref="I33:I38"/>
    <mergeCell ref="C9:D12"/>
    <mergeCell ref="C14:D16"/>
    <mergeCell ref="C19:D21"/>
    <mergeCell ref="C23:D27"/>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3" sqref="A3:H3"/>
    </sheetView>
  </sheetViews>
  <sheetFormatPr defaultRowHeight="15" x14ac:dyDescent="0.25"/>
  <cols>
    <col min="1" max="1" width="5.42578125" style="39" customWidth="1"/>
    <col min="2" max="2" width="34.85546875" customWidth="1"/>
    <col min="3" max="3" width="35.42578125" customWidth="1"/>
    <col min="4" max="4" width="15.28515625" customWidth="1"/>
    <col min="5" max="5" width="15.42578125" customWidth="1"/>
    <col min="6" max="6" width="14.42578125" customWidth="1"/>
    <col min="7" max="7" width="17.5703125" customWidth="1"/>
    <col min="8" max="8" width="17" customWidth="1"/>
    <col min="9" max="9" width="19.42578125" customWidth="1"/>
  </cols>
  <sheetData>
    <row r="1" spans="1:9" x14ac:dyDescent="0.25">
      <c r="G1" s="134" t="s">
        <v>93</v>
      </c>
      <c r="H1" s="134"/>
    </row>
    <row r="2" spans="1:9" ht="47.25" customHeight="1" x14ac:dyDescent="0.25">
      <c r="A2" s="135" t="s">
        <v>98</v>
      </c>
      <c r="B2" s="113"/>
      <c r="C2" s="113"/>
      <c r="D2" s="113"/>
      <c r="E2" s="113"/>
      <c r="F2" s="113"/>
      <c r="G2" s="113"/>
      <c r="H2" s="113"/>
    </row>
    <row r="3" spans="1:9" ht="27.75" customHeight="1" x14ac:dyDescent="0.25">
      <c r="A3" s="136" t="s">
        <v>206</v>
      </c>
      <c r="B3" s="113"/>
      <c r="C3" s="113"/>
      <c r="D3" s="113"/>
      <c r="E3" s="113"/>
      <c r="F3" s="113"/>
      <c r="G3" s="113"/>
      <c r="H3" s="113"/>
    </row>
    <row r="4" spans="1:9" x14ac:dyDescent="0.25">
      <c r="E4" s="17"/>
      <c r="G4" s="137" t="s">
        <v>109</v>
      </c>
      <c r="H4" s="137"/>
    </row>
    <row r="5" spans="1:9" ht="31.5" x14ac:dyDescent="0.25">
      <c r="A5" s="47" t="s">
        <v>0</v>
      </c>
      <c r="B5" s="48" t="s">
        <v>66</v>
      </c>
      <c r="C5" s="48" t="s">
        <v>67</v>
      </c>
      <c r="D5" s="38" t="s">
        <v>68</v>
      </c>
      <c r="E5" s="38" t="s">
        <v>69</v>
      </c>
      <c r="F5" s="38" t="s">
        <v>70</v>
      </c>
      <c r="G5" s="38" t="s">
        <v>71</v>
      </c>
      <c r="H5" s="38" t="s">
        <v>72</v>
      </c>
      <c r="I5" s="103"/>
    </row>
    <row r="6" spans="1:9" ht="47.25" x14ac:dyDescent="0.25">
      <c r="A6" s="49">
        <v>1</v>
      </c>
      <c r="B6" s="56" t="s">
        <v>99</v>
      </c>
      <c r="C6" s="50" t="s">
        <v>100</v>
      </c>
      <c r="D6" s="60" t="s">
        <v>104</v>
      </c>
      <c r="E6" s="57" t="s">
        <v>105</v>
      </c>
      <c r="F6" s="61" t="s">
        <v>104</v>
      </c>
      <c r="G6" s="58"/>
      <c r="H6" s="51"/>
      <c r="I6" s="98"/>
    </row>
    <row r="7" spans="1:9" ht="47.25" x14ac:dyDescent="0.25">
      <c r="A7" s="49">
        <v>2</v>
      </c>
      <c r="B7" s="52" t="s">
        <v>101</v>
      </c>
      <c r="C7" s="52" t="s">
        <v>100</v>
      </c>
      <c r="D7" s="62" t="s">
        <v>203</v>
      </c>
      <c r="E7" s="57" t="s">
        <v>105</v>
      </c>
      <c r="F7" s="59" t="s">
        <v>110</v>
      </c>
      <c r="G7" s="59"/>
      <c r="H7" s="105"/>
      <c r="I7" s="138" t="s">
        <v>205</v>
      </c>
    </row>
    <row r="8" spans="1:9" ht="31.5" x14ac:dyDescent="0.25">
      <c r="A8" s="49">
        <v>3</v>
      </c>
      <c r="B8" s="52" t="s">
        <v>102</v>
      </c>
      <c r="C8" s="52" t="s">
        <v>103</v>
      </c>
      <c r="D8" s="62" t="s">
        <v>204</v>
      </c>
      <c r="E8" s="57" t="s">
        <v>105</v>
      </c>
      <c r="F8" s="59" t="s">
        <v>111</v>
      </c>
      <c r="G8" s="59"/>
      <c r="H8" s="105"/>
      <c r="I8" s="138"/>
    </row>
    <row r="9" spans="1:9" ht="31.5" x14ac:dyDescent="0.25">
      <c r="A9" s="54">
        <v>4</v>
      </c>
      <c r="B9" s="55" t="s">
        <v>106</v>
      </c>
      <c r="C9" s="55" t="s">
        <v>107</v>
      </c>
      <c r="D9" s="59" t="s">
        <v>112</v>
      </c>
      <c r="E9" s="57" t="s">
        <v>105</v>
      </c>
      <c r="F9" s="104">
        <v>104073000</v>
      </c>
      <c r="G9" s="59"/>
      <c r="H9" s="105"/>
      <c r="I9" s="138"/>
    </row>
    <row r="10" spans="1:9" ht="31.5" x14ac:dyDescent="0.25">
      <c r="A10" s="54">
        <v>5</v>
      </c>
      <c r="B10" s="53" t="s">
        <v>114</v>
      </c>
      <c r="C10" s="53" t="s">
        <v>202</v>
      </c>
      <c r="D10" s="59" t="s">
        <v>108</v>
      </c>
      <c r="E10" s="53" t="s">
        <v>125</v>
      </c>
      <c r="F10" s="109">
        <v>0</v>
      </c>
      <c r="G10" s="109">
        <v>0</v>
      </c>
      <c r="H10" s="53"/>
      <c r="I10" s="98"/>
    </row>
    <row r="11" spans="1:9" ht="31.5" x14ac:dyDescent="0.25">
      <c r="A11" s="54">
        <v>6</v>
      </c>
      <c r="B11" s="53" t="s">
        <v>115</v>
      </c>
      <c r="C11" s="53" t="s">
        <v>121</v>
      </c>
      <c r="D11" s="59" t="s">
        <v>113</v>
      </c>
      <c r="E11" s="53" t="s">
        <v>125</v>
      </c>
      <c r="F11" s="109">
        <v>0</v>
      </c>
      <c r="G11" s="109">
        <v>0</v>
      </c>
      <c r="H11" s="53"/>
      <c r="I11" s="98"/>
    </row>
    <row r="12" spans="1:9" ht="31.5" x14ac:dyDescent="0.25">
      <c r="A12" s="54">
        <v>7</v>
      </c>
      <c r="B12" s="53" t="s">
        <v>116</v>
      </c>
      <c r="C12" s="53" t="s">
        <v>123</v>
      </c>
      <c r="D12" s="59" t="s">
        <v>126</v>
      </c>
      <c r="E12" s="53" t="s">
        <v>125</v>
      </c>
      <c r="F12" s="109">
        <v>0</v>
      </c>
      <c r="G12" s="110">
        <v>10445494328</v>
      </c>
      <c r="H12" s="53"/>
      <c r="I12" s="102"/>
    </row>
    <row r="13" spans="1:9" ht="31.5" x14ac:dyDescent="0.25">
      <c r="A13" s="54">
        <v>8</v>
      </c>
      <c r="B13" s="53" t="s">
        <v>117</v>
      </c>
      <c r="C13" s="53"/>
      <c r="D13" s="59" t="s">
        <v>118</v>
      </c>
      <c r="E13" s="53" t="s">
        <v>124</v>
      </c>
      <c r="F13" s="59">
        <v>0</v>
      </c>
      <c r="G13" s="59">
        <v>0</v>
      </c>
      <c r="H13" s="53"/>
    </row>
    <row r="14" spans="1:9" ht="31.5" x14ac:dyDescent="0.25">
      <c r="A14" s="54">
        <v>9</v>
      </c>
      <c r="B14" s="53" t="s">
        <v>119</v>
      </c>
      <c r="C14" s="53" t="s">
        <v>122</v>
      </c>
      <c r="D14" s="59" t="s">
        <v>120</v>
      </c>
      <c r="E14" s="53" t="s">
        <v>125</v>
      </c>
      <c r="F14" s="59">
        <v>0</v>
      </c>
      <c r="G14" s="59">
        <v>0</v>
      </c>
      <c r="H14" s="53"/>
    </row>
    <row r="18" spans="2:2" x14ac:dyDescent="0.25">
      <c r="B18" s="31"/>
    </row>
  </sheetData>
  <mergeCells count="5">
    <mergeCell ref="A3:H3"/>
    <mergeCell ref="G4:H4"/>
    <mergeCell ref="G1:H1"/>
    <mergeCell ref="I7:I9"/>
    <mergeCell ref="A2:H2"/>
  </mergeCells>
  <pageMargins left="0.7" right="0.2" top="0.5" bottom="0.7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B1" workbookViewId="0">
      <selection activeCell="H23" sqref="H23"/>
    </sheetView>
  </sheetViews>
  <sheetFormatPr defaultRowHeight="15" x14ac:dyDescent="0.25"/>
  <cols>
    <col min="1" max="1" width="0" hidden="1" customWidth="1"/>
    <col min="2" max="2" width="4.7109375" customWidth="1"/>
    <col min="3" max="3" width="32.28515625" customWidth="1"/>
    <col min="4" max="4" width="10" customWidth="1"/>
    <col min="5" max="5" width="10.42578125" customWidth="1"/>
    <col min="6" max="6" width="9.85546875" bestFit="1" customWidth="1"/>
    <col min="7" max="7" width="9.28515625" customWidth="1"/>
    <col min="8" max="8" width="9.42578125" bestFit="1" customWidth="1"/>
    <col min="9" max="9" width="8.28515625" customWidth="1"/>
    <col min="10" max="10" width="8.140625" customWidth="1"/>
    <col min="11" max="13" width="9.28515625" bestFit="1" customWidth="1"/>
    <col min="14" max="14" width="9.42578125" bestFit="1" customWidth="1"/>
    <col min="15" max="15" width="9.28515625" bestFit="1" customWidth="1"/>
    <col min="16" max="16" width="10" bestFit="1" customWidth="1"/>
    <col min="17" max="19" width="9.28515625" bestFit="1" customWidth="1"/>
    <col min="22" max="22" width="13.28515625" bestFit="1" customWidth="1"/>
  </cols>
  <sheetData>
    <row r="1" spans="1:22" ht="15.75" x14ac:dyDescent="0.25">
      <c r="A1" s="142" t="s">
        <v>94</v>
      </c>
      <c r="B1" s="142"/>
      <c r="C1" s="142"/>
      <c r="D1" s="142"/>
      <c r="E1" s="142"/>
      <c r="F1" s="142"/>
      <c r="G1" s="142"/>
      <c r="H1" s="142"/>
      <c r="I1" s="142"/>
      <c r="J1" s="142"/>
      <c r="K1" s="142"/>
      <c r="L1" s="142"/>
      <c r="M1" s="142"/>
      <c r="N1" s="142"/>
      <c r="O1" s="142"/>
      <c r="P1" s="142"/>
      <c r="Q1" s="142"/>
      <c r="R1" s="142"/>
      <c r="S1" s="142"/>
    </row>
    <row r="2" spans="1:22" ht="18.75" x14ac:dyDescent="0.25">
      <c r="A2" s="111"/>
      <c r="B2" s="140" t="s">
        <v>96</v>
      </c>
      <c r="C2" s="140"/>
      <c r="D2" s="140"/>
      <c r="E2" s="140"/>
      <c r="F2" s="140"/>
      <c r="G2" s="140"/>
      <c r="H2" s="140"/>
      <c r="I2" s="140"/>
      <c r="J2" s="140"/>
      <c r="K2" s="140"/>
      <c r="L2" s="140"/>
      <c r="M2" s="140"/>
      <c r="N2" s="140"/>
      <c r="O2" s="140"/>
      <c r="P2" s="140"/>
      <c r="Q2" s="140"/>
      <c r="R2" s="140"/>
      <c r="S2" s="140"/>
    </row>
    <row r="3" spans="1:22" ht="18.75" x14ac:dyDescent="0.25">
      <c r="A3" s="111"/>
      <c r="B3" s="140" t="s">
        <v>208</v>
      </c>
      <c r="C3" s="140"/>
      <c r="D3" s="140"/>
      <c r="E3" s="140"/>
      <c r="F3" s="140"/>
      <c r="G3" s="140"/>
      <c r="H3" s="140"/>
      <c r="I3" s="140"/>
      <c r="J3" s="140"/>
      <c r="K3" s="140"/>
      <c r="L3" s="140"/>
      <c r="M3" s="140"/>
      <c r="N3" s="140"/>
      <c r="O3" s="140"/>
      <c r="P3" s="140"/>
      <c r="Q3" s="140"/>
      <c r="R3" s="140"/>
      <c r="S3" s="140"/>
    </row>
    <row r="4" spans="1:22" ht="18.75" x14ac:dyDescent="0.25">
      <c r="A4" s="143" t="s">
        <v>206</v>
      </c>
      <c r="B4" s="143"/>
      <c r="C4" s="143"/>
      <c r="D4" s="143"/>
      <c r="E4" s="143"/>
      <c r="F4" s="143"/>
      <c r="G4" s="143"/>
      <c r="H4" s="143"/>
      <c r="I4" s="143"/>
      <c r="J4" s="143"/>
      <c r="K4" s="143"/>
      <c r="L4" s="143"/>
      <c r="M4" s="143"/>
      <c r="N4" s="143"/>
      <c r="O4" s="143"/>
      <c r="P4" s="143"/>
      <c r="Q4" s="143"/>
      <c r="R4" s="143"/>
      <c r="S4" s="143"/>
    </row>
    <row r="5" spans="1:22" ht="18.75" x14ac:dyDescent="0.25">
      <c r="A5" s="143"/>
      <c r="B5" s="143"/>
      <c r="C5" s="143"/>
      <c r="D5" s="143"/>
      <c r="E5" s="143"/>
      <c r="F5" s="143"/>
      <c r="G5" s="143"/>
      <c r="H5" s="143"/>
      <c r="I5" s="143"/>
      <c r="J5" s="143"/>
      <c r="K5" s="143"/>
      <c r="L5" s="143"/>
      <c r="M5" s="143"/>
      <c r="N5" s="143"/>
      <c r="O5" s="143"/>
      <c r="P5" s="143"/>
      <c r="Q5" s="143"/>
      <c r="R5" s="143"/>
      <c r="S5" s="143"/>
    </row>
    <row r="6" spans="1:22" ht="18.75" x14ac:dyDescent="0.25">
      <c r="A6" s="33"/>
      <c r="B6" s="139" t="s">
        <v>0</v>
      </c>
      <c r="C6" s="139" t="s">
        <v>1</v>
      </c>
      <c r="D6" s="139" t="s">
        <v>2</v>
      </c>
      <c r="E6" s="139" t="s">
        <v>3</v>
      </c>
      <c r="F6" s="139"/>
      <c r="G6" s="139"/>
      <c r="H6" s="139"/>
      <c r="I6" s="139"/>
      <c r="J6" s="139" t="s">
        <v>4</v>
      </c>
      <c r="K6" s="139"/>
      <c r="L6" s="139"/>
      <c r="M6" s="139"/>
      <c r="N6" s="139"/>
      <c r="O6" s="139" t="s">
        <v>5</v>
      </c>
      <c r="P6" s="139"/>
      <c r="Q6" s="139"/>
      <c r="R6" s="139"/>
      <c r="S6" s="139"/>
    </row>
    <row r="7" spans="1:22" ht="18.75" customHeight="1" x14ac:dyDescent="0.25">
      <c r="A7" s="33"/>
      <c r="B7" s="139"/>
      <c r="C7" s="139"/>
      <c r="D7" s="139"/>
      <c r="E7" s="144" t="s">
        <v>6</v>
      </c>
      <c r="F7" s="139" t="s">
        <v>7</v>
      </c>
      <c r="G7" s="139"/>
      <c r="H7" s="139" t="s">
        <v>8</v>
      </c>
      <c r="I7" s="139"/>
      <c r="J7" s="139" t="s">
        <v>6</v>
      </c>
      <c r="K7" s="139" t="s">
        <v>7</v>
      </c>
      <c r="L7" s="139"/>
      <c r="M7" s="141" t="s">
        <v>8</v>
      </c>
      <c r="N7" s="141"/>
      <c r="O7" s="139" t="s">
        <v>6</v>
      </c>
      <c r="P7" s="139" t="s">
        <v>7</v>
      </c>
      <c r="Q7" s="139"/>
      <c r="R7" s="141" t="s">
        <v>8</v>
      </c>
      <c r="S7" s="141"/>
    </row>
    <row r="8" spans="1:22" ht="80.25" customHeight="1" x14ac:dyDescent="0.25">
      <c r="A8" s="33"/>
      <c r="B8" s="139"/>
      <c r="C8" s="139"/>
      <c r="D8" s="139"/>
      <c r="E8" s="145"/>
      <c r="F8" s="34" t="s">
        <v>10</v>
      </c>
      <c r="G8" s="34" t="s">
        <v>9</v>
      </c>
      <c r="H8" s="34" t="s">
        <v>74</v>
      </c>
      <c r="I8" s="34" t="s">
        <v>11</v>
      </c>
      <c r="J8" s="139"/>
      <c r="K8" s="34" t="s">
        <v>10</v>
      </c>
      <c r="L8" s="34" t="s">
        <v>75</v>
      </c>
      <c r="M8" s="34" t="s">
        <v>74</v>
      </c>
      <c r="N8" s="34" t="s">
        <v>11</v>
      </c>
      <c r="O8" s="139"/>
      <c r="P8" s="34" t="s">
        <v>76</v>
      </c>
      <c r="Q8" s="34" t="s">
        <v>9</v>
      </c>
      <c r="R8" s="34" t="s">
        <v>12</v>
      </c>
      <c r="S8" s="34" t="s">
        <v>77</v>
      </c>
    </row>
    <row r="9" spans="1:22" ht="22.5" x14ac:dyDescent="0.25">
      <c r="A9" s="33"/>
      <c r="B9" s="1"/>
      <c r="C9" s="1"/>
      <c r="D9" s="1"/>
      <c r="E9" s="35" t="s">
        <v>80</v>
      </c>
      <c r="F9" s="35" t="s">
        <v>81</v>
      </c>
      <c r="G9" s="35" t="s">
        <v>83</v>
      </c>
      <c r="H9" s="35" t="s">
        <v>82</v>
      </c>
      <c r="I9" s="35" t="s">
        <v>84</v>
      </c>
      <c r="J9" s="35" t="s">
        <v>85</v>
      </c>
      <c r="K9" s="35" t="s">
        <v>86</v>
      </c>
      <c r="L9" s="35" t="s">
        <v>87</v>
      </c>
      <c r="M9" s="35" t="s">
        <v>88</v>
      </c>
      <c r="N9" s="35" t="s">
        <v>89</v>
      </c>
      <c r="O9" s="1" t="s">
        <v>13</v>
      </c>
      <c r="P9" s="1" t="s">
        <v>14</v>
      </c>
      <c r="Q9" s="1" t="s">
        <v>78</v>
      </c>
      <c r="R9" s="1" t="s">
        <v>15</v>
      </c>
      <c r="S9" s="1" t="s">
        <v>79</v>
      </c>
    </row>
    <row r="10" spans="1:22" ht="85.5" customHeight="1" x14ac:dyDescent="0.25">
      <c r="A10" s="33"/>
      <c r="B10" s="2">
        <v>1</v>
      </c>
      <c r="C10" s="43" t="s">
        <v>97</v>
      </c>
      <c r="D10" s="40"/>
      <c r="E10" s="40">
        <v>302</v>
      </c>
      <c r="F10" s="36">
        <v>0</v>
      </c>
      <c r="G10" s="40">
        <v>10000</v>
      </c>
      <c r="H10" s="36">
        <v>10000</v>
      </c>
      <c r="I10" s="40">
        <v>10498</v>
      </c>
      <c r="J10" s="40">
        <v>302</v>
      </c>
      <c r="K10" s="40">
        <v>0</v>
      </c>
      <c r="L10" s="40">
        <v>0</v>
      </c>
      <c r="M10" s="40">
        <v>10000</v>
      </c>
      <c r="N10" s="107">
        <v>972.577</v>
      </c>
      <c r="O10" s="40">
        <v>0</v>
      </c>
      <c r="P10" s="40">
        <f>-Q10</f>
        <v>0</v>
      </c>
      <c r="Q10" s="40">
        <v>0</v>
      </c>
      <c r="R10" s="40">
        <v>0</v>
      </c>
      <c r="S10" s="108">
        <f>I10-N10</f>
        <v>9525.4230000000007</v>
      </c>
      <c r="V10" s="106"/>
    </row>
    <row r="11" spans="1:22" x14ac:dyDescent="0.25">
      <c r="D11" s="17"/>
      <c r="E11" s="41"/>
      <c r="F11" s="17"/>
      <c r="G11" s="41"/>
      <c r="H11" s="17"/>
      <c r="I11" s="41"/>
      <c r="P11" s="44"/>
    </row>
    <row r="12" spans="1:22" x14ac:dyDescent="0.25">
      <c r="E12" s="42"/>
    </row>
  </sheetData>
  <mergeCells count="20">
    <mergeCell ref="A1:S1"/>
    <mergeCell ref="A4:S4"/>
    <mergeCell ref="A5:S5"/>
    <mergeCell ref="B6:B8"/>
    <mergeCell ref="C6:C8"/>
    <mergeCell ref="D6:D8"/>
    <mergeCell ref="E6:I6"/>
    <mergeCell ref="J6:N6"/>
    <mergeCell ref="O6:S6"/>
    <mergeCell ref="O7:O8"/>
    <mergeCell ref="P7:Q7"/>
    <mergeCell ref="R7:S7"/>
    <mergeCell ref="E7:E8"/>
    <mergeCell ref="F7:G7"/>
    <mergeCell ref="H7:I7"/>
    <mergeCell ref="J7:J8"/>
    <mergeCell ref="K7:L7"/>
    <mergeCell ref="B2:S2"/>
    <mergeCell ref="B3:S3"/>
    <mergeCell ref="M7:N7"/>
  </mergeCells>
  <pageMargins left="0.7" right="0.7" top="0.49"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DDYPFUVZ5X6F-6-6421</_dlc_DocId>
    <_dlc_DocIdUrl xmlns="ae4e42cd-c673-4541-a17d-d353a4125f5e">
      <Url>https://dbdc.backan.gov.vn/_layouts/15/DocIdRedir.aspx?ID=DDYPFUVZ5X6F-6-6421</Url>
      <Description>DDYPFUVZ5X6F-6-6421</Description>
    </_dlc_DocIdUrl>
  </documentManagement>
</p:properties>
</file>

<file path=customXml/itemProps1.xml><?xml version="1.0" encoding="utf-8"?>
<ds:datastoreItem xmlns:ds="http://schemas.openxmlformats.org/officeDocument/2006/customXml" ds:itemID="{CFECF3E9-6619-4A03-86B4-CC1E6C9C0532}"/>
</file>

<file path=customXml/itemProps2.xml><?xml version="1.0" encoding="utf-8"?>
<ds:datastoreItem xmlns:ds="http://schemas.openxmlformats.org/officeDocument/2006/customXml" ds:itemID="{84121F58-BDD3-4AC5-8971-324606B1454B}"/>
</file>

<file path=customXml/itemProps3.xml><?xml version="1.0" encoding="utf-8"?>
<ds:datastoreItem xmlns:ds="http://schemas.openxmlformats.org/officeDocument/2006/customXml" ds:itemID="{D2652DF4-B0CD-49B9-A0BE-3CD44BAED690}"/>
</file>

<file path=customXml/itemProps4.xml><?xml version="1.0" encoding="utf-8"?>
<ds:datastoreItem xmlns:ds="http://schemas.openxmlformats.org/officeDocument/2006/customXml" ds:itemID="{A9DAF2A4-0197-4F34-8C17-4DD7667B35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biểu tiến độ DA Đường lâm N</vt:lpstr>
      <vt:lpstr>Biểu số 01</vt:lpstr>
      <vt:lpstr>Biểu số 02</vt:lpstr>
      <vt:lpstr>Biểu số 03 </vt:lpstr>
      <vt:lpstr>'Biểu số 01'!Print_Titles</vt:lpstr>
      <vt:lpstr>'Biểu số 02'!Print_Titles</vt:lpstr>
      <vt:lpstr>'biểu tiến độ DA Đường lâm 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2023-11-28T02:51:56Z</cp:lastPrinted>
  <dcterms:created xsi:type="dcterms:W3CDTF">2023-11-13T03:24:17Z</dcterms:created>
  <dcterms:modified xsi:type="dcterms:W3CDTF">2023-12-04T07:31:11Z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ef639b7f-b59b-4f17-bbde-f4fb35545141</vt:lpwstr>
  </property>
</Properties>
</file>