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ăm 2023\Ban VH-XH\GIÁM SÁT\GS đầu tư công đợt 2\BC kq giám sát đầu tư công\"/>
    </mc:Choice>
  </mc:AlternateContent>
  <bookViews>
    <workbookView xWindow="-120" yWindow="-120" windowWidth="19425" windowHeight="11025" activeTab="1"/>
  </bookViews>
  <sheets>
    <sheet name="Biểu số 02" sheetId="7" r:id="rId1"/>
    <sheet name="Biểu số 03 " sheetId="8" r:id="rId2"/>
  </sheets>
  <externalReferences>
    <externalReference r:id="rId3"/>
  </externalReferences>
  <definedNames>
    <definedName name="_xlnm.Print_Titles" localSheetId="0">'Biểu số 02'!$5:$5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7" l="1"/>
  <c r="I29" i="7"/>
  <c r="I19" i="7"/>
  <c r="I27" i="7"/>
  <c r="E27" i="7" l="1"/>
  <c r="E28" i="7"/>
  <c r="D26" i="7"/>
  <c r="E26" i="7" s="1"/>
  <c r="I26" i="7" s="1"/>
  <c r="F25" i="7"/>
  <c r="F24" i="7"/>
  <c r="F23" i="7"/>
  <c r="D25" i="7"/>
  <c r="E25" i="7" s="1"/>
  <c r="I25" i="7" s="1"/>
  <c r="D24" i="7"/>
  <c r="E24" i="7" s="1"/>
  <c r="E23" i="7"/>
  <c r="I23" i="7" s="1"/>
  <c r="D23" i="7"/>
  <c r="D32" i="7" s="1"/>
  <c r="F22" i="7"/>
  <c r="F21" i="7"/>
  <c r="H29" i="7"/>
  <c r="H31" i="7"/>
  <c r="I31" i="7" s="1"/>
  <c r="H26" i="7"/>
  <c r="H30" i="7"/>
  <c r="G20" i="7"/>
  <c r="G32" i="7" s="1"/>
  <c r="F20" i="7"/>
  <c r="F19" i="7"/>
  <c r="H19" i="7" s="1"/>
  <c r="F18" i="7"/>
  <c r="F17" i="7"/>
  <c r="F16" i="7"/>
  <c r="F13" i="7"/>
  <c r="F10" i="7"/>
  <c r="F9" i="7"/>
  <c r="E8" i="7"/>
  <c r="F8" i="7"/>
  <c r="E9" i="7"/>
  <c r="E10" i="7"/>
  <c r="E11" i="7"/>
  <c r="F11" i="7" s="1"/>
  <c r="F14" i="7" s="1"/>
  <c r="E12" i="7"/>
  <c r="F12" i="7" s="1"/>
  <c r="F15" i="7" s="1"/>
  <c r="E13" i="7"/>
  <c r="E14" i="7"/>
  <c r="E15" i="7"/>
  <c r="E16" i="7"/>
  <c r="E17" i="7"/>
  <c r="E18" i="7"/>
  <c r="I18" i="7" s="1"/>
  <c r="E20" i="7"/>
  <c r="E21" i="7"/>
  <c r="I21" i="7" s="1"/>
  <c r="E22" i="7"/>
  <c r="I22" i="7" s="1"/>
  <c r="E7" i="7"/>
  <c r="F7" i="7"/>
  <c r="F6" i="7"/>
  <c r="E6" i="7"/>
  <c r="S9" i="8"/>
  <c r="R9" i="8"/>
  <c r="Q9" i="8"/>
  <c r="H16" i="7" l="1"/>
  <c r="I16" i="7" s="1"/>
  <c r="H10" i="7"/>
  <c r="I10" i="7" s="1"/>
  <c r="H24" i="7"/>
  <c r="I24" i="7"/>
  <c r="H7" i="7"/>
  <c r="I7" i="7" s="1"/>
  <c r="H20" i="7"/>
  <c r="I20" i="7"/>
  <c r="H17" i="7"/>
  <c r="I17" i="7"/>
  <c r="H9" i="7"/>
  <c r="I9" i="7" s="1"/>
  <c r="E32" i="7"/>
  <c r="F28" i="7"/>
  <c r="F32" i="7" s="1"/>
  <c r="H25" i="7"/>
  <c r="H18" i="7"/>
  <c r="H14" i="7"/>
  <c r="I14" i="7" s="1"/>
  <c r="H23" i="7"/>
  <c r="H12" i="7"/>
  <c r="I12" i="7" s="1"/>
  <c r="H15" i="7"/>
  <c r="I15" i="7" s="1"/>
  <c r="H8" i="7"/>
  <c r="I8" i="7" s="1"/>
  <c r="H6" i="7"/>
  <c r="I6" i="7" s="1"/>
  <c r="H22" i="7"/>
  <c r="H13" i="7"/>
  <c r="I13" i="7" s="1"/>
  <c r="H11" i="7"/>
  <c r="I11" i="7" s="1"/>
  <c r="H21" i="7"/>
  <c r="H28" i="7" l="1"/>
  <c r="K9" i="8"/>
  <c r="P9" i="8" s="1"/>
  <c r="J9" i="8"/>
  <c r="H32" i="7" l="1"/>
  <c r="I28" i="7"/>
  <c r="I32" i="7" s="1"/>
  <c r="O9" i="8"/>
</calcChain>
</file>

<file path=xl/sharedStrings.xml><?xml version="1.0" encoding="utf-8"?>
<sst xmlns="http://schemas.openxmlformats.org/spreadsheetml/2006/main" count="112" uniqueCount="93">
  <si>
    <t>STT</t>
  </si>
  <si>
    <t>Tên dự án</t>
  </si>
  <si>
    <t>TMĐT</t>
  </si>
  <si>
    <t>Số đã giao</t>
  </si>
  <si>
    <t>Số đã giải ngân</t>
  </si>
  <si>
    <t>Số vốn chưa giải ngân</t>
  </si>
  <si>
    <t>Kế hoạch vốn giao năm 2021</t>
  </si>
  <si>
    <t>Năm 2022</t>
  </si>
  <si>
    <t>Năm 2023</t>
  </si>
  <si>
    <t>Kế hoạch vốn giao năm 2022</t>
  </si>
  <si>
    <t>Kế hoạch vốn năm 2021 đề nghị kéo dài sang năm 2022</t>
  </si>
  <si>
    <t>Kế hoạch vốn giao năm 2023</t>
  </si>
  <si>
    <t>Kế hoạch vốn năm 2022 đề nghị kéo dài sang năm 2023</t>
  </si>
  <si>
    <t>(7)=(1)-(4)</t>
  </si>
  <si>
    <t>(14)=(10)-(12)</t>
  </si>
  <si>
    <t>(15)=(11-13)</t>
  </si>
  <si>
    <t>Tên gói thầu</t>
  </si>
  <si>
    <t>Tên nhà thầu</t>
  </si>
  <si>
    <t>Giá trị gói thầu</t>
  </si>
  <si>
    <t>Khối lượng đã thực hiện</t>
  </si>
  <si>
    <t xml:space="preserve">Số đã thanh toán </t>
  </si>
  <si>
    <t>Số tạm ứng</t>
  </si>
  <si>
    <t>Số còn phải thanh toán</t>
  </si>
  <si>
    <t xml:space="preserve">Kế hoạch vốn năm 2022 đề nghị kéo dài sang năm 2023 </t>
  </si>
  <si>
    <t xml:space="preserve">Kế hoạch vốn giao năm 2022 </t>
  </si>
  <si>
    <t xml:space="preserve">Kế hoạch vốn năm 2021 đề nghị kéo dài sang năm 2022 </t>
  </si>
  <si>
    <t xml:space="preserve">Kế hoạch vốn giao năm 2023 </t>
  </si>
  <si>
    <t xml:space="preserve">(8)=(2)-(5) </t>
  </si>
  <si>
    <t xml:space="preserve">(9)=(3)-(6) </t>
  </si>
  <si>
    <t>(1)</t>
  </si>
  <si>
    <t>(10)</t>
  </si>
  <si>
    <t>11)</t>
  </si>
  <si>
    <t>(2)</t>
  </si>
  <si>
    <t>(3)</t>
  </si>
  <si>
    <t>(4)</t>
  </si>
  <si>
    <t>(12)</t>
  </si>
  <si>
    <t>(5)</t>
  </si>
  <si>
    <t>(13)</t>
  </si>
  <si>
    <t>(6)</t>
  </si>
  <si>
    <t>Biểu số 2</t>
  </si>
  <si>
    <t>Biểu số 3</t>
  </si>
  <si>
    <t>Dự án nâng cấp hệ thống sản xuất chương trình truyền hình Bắc Kạn</t>
  </si>
  <si>
    <t>TÌNH HÌNH TRIỂN KHAI THỰC HIỆN CÁC GÓI THẦU 
Dự án nâng cấp hệ thống sản xuất chương trình truyền hình Bắc Kạn</t>
  </si>
  <si>
    <t>Đơn vị tính: đồng,</t>
  </si>
  <si>
    <t>Tư vấn khảo sát, lập Báo cáo nghiên cứu khả thi</t>
  </si>
  <si>
    <t xml:space="preserve">Tư vấn thẩm tra tính hiệu quả và tính khả thi của dự án đầu tư </t>
  </si>
  <si>
    <t>Gói thầu số 01: Tư vấn quản lý dự án</t>
  </si>
  <si>
    <t>Gói thầu số 02: Tư vấn thiết kế và dự toán chi tiết</t>
  </si>
  <si>
    <t>Gói thầu số 03: Tư vấn thẩm tra thiết kế và dự toán chi tiết</t>
  </si>
  <si>
    <t>Gói thầu số 04: Tư vấn lập HSMT, đánh giá HSDT gói thầu tư vấn quản lý dự án</t>
  </si>
  <si>
    <t>Gói thầu số 05: Tư vấn thẩm định HSMT, thẩm định kết quả lựa chọn nhà thầu gói thầu tư vấn quản lý dự án</t>
  </si>
  <si>
    <t>Gói thầu số 06: Mua sắm và lắp đặt thiết bị</t>
  </si>
  <si>
    <t>Gói thầu số 07: Tư vấn lập HSMT, đánh giá HSDT gói thầu mua sắm và lắp đặt thiết bị</t>
  </si>
  <si>
    <t>Gói thầu số 08: Tư vấn thẩm định HSMT, thẩm định kết quả lựa chọn nhà thầu gói thầu mua sắm và lắp đặt thiết bị</t>
  </si>
  <si>
    <t>Gói thầu số 09: Tư vấn giám sát lắp đặt thiết bị</t>
  </si>
  <si>
    <t>Tư vấn lập BCNCKT điều chỉnh dự án</t>
  </si>
  <si>
    <t>Tư vấn thẩm tra tính hiệu quả và khả thi điều chỉnh dự án</t>
  </si>
  <si>
    <t>Tư vấn thẩm định giá thiết bị</t>
  </si>
  <si>
    <t>Gói thầu số 10: Tư vấn quản lý dự án điều chỉnh</t>
  </si>
  <si>
    <t xml:space="preserve">Gói thầu số 11: Tư vấn lập thiết kế và dự toán chi tiết dự án điều chỉnh </t>
  </si>
  <si>
    <t>Gói thầu số 12: Tư vấn thẩm tra thiết kế và dự toán chi tiết dự án điều chỉnh</t>
  </si>
  <si>
    <t>Công ty cổ phần tư vấn và đầu tư Hà Thành</t>
  </si>
  <si>
    <t>Công ty cổ phần dịch vụ công nghệ Garma Hà Nội</t>
  </si>
  <si>
    <t>Công ty cổ phần VNT Hà Nội</t>
  </si>
  <si>
    <t>Công ty cổ phần thương mại và dịch vụ TTS Hà Nội</t>
  </si>
  <si>
    <t>Liên doanh Thành Nam – Alpha (Công ty TNHH thương mại điện tử viễn thông Thành Nam- Công ty TNHH truyền thông Alpha</t>
  </si>
  <si>
    <t>Công ty cổ phần tư vấn và phát triển công nghệ mới – CDNT</t>
  </si>
  <si>
    <t>Công ty TNHH công nghệ điện tử tin học</t>
  </si>
  <si>
    <t>Công ty cổ phần thẩm định giá dịch vụ Nghĩa Hưng</t>
  </si>
  <si>
    <t>Công ty cổ phần dịch vụ truyền thông và công nghệ thông tin Hà Nội</t>
  </si>
  <si>
    <t>Công ty TNHH Công nghệ điện tử tin học</t>
  </si>
  <si>
    <t>Công ty Cổ phần tư vấn và phát triển công nghệ mới - CDNT</t>
  </si>
  <si>
    <t>Gói thầu số 13: Tư vấn lập HSMT, đánh giá HSDT gói thầu mua sắm TB trường quay</t>
  </si>
  <si>
    <t>Gói thầu số 14: Tư vấn thẩm định HSMT, đánh giá KQ LCNT gói thầu mua sắm TB trường quay</t>
  </si>
  <si>
    <t>Gói thầu số 15: Mua sắm và lắp đặt thiết bị trường quay hiện đại</t>
  </si>
  <si>
    <t>Gói thầu số 16: Tư vấn giám sát lắp đặt thiết bị trường quay hiện đại</t>
  </si>
  <si>
    <t>Tư vấn kiểm toán độc lập</t>
  </si>
  <si>
    <t>Thẩm định Báo cáo NCKT và BCNCKT điều chỉnh</t>
  </si>
  <si>
    <t>Sở Kế hoạch và Đầu tư</t>
  </si>
  <si>
    <t>Thẩm định giá thiết bị</t>
  </si>
  <si>
    <t>Sở Tài chính</t>
  </si>
  <si>
    <t>Thẩm tra, phê duyệt quyết toán</t>
  </si>
  <si>
    <t>TỔNG CỘNG</t>
  </si>
  <si>
    <t>Chi phí dự phòng</t>
  </si>
  <si>
    <t>Chủ đầu tư đang xin ý kiến cho thực hiện</t>
  </si>
  <si>
    <t>Đơn vị: đồng</t>
  </si>
  <si>
    <t>Công ty cổ phần tư vấn và phát triển công nghệ mới - CDNT</t>
  </si>
  <si>
    <t>Công ty TNHH Điện tử PAKOTEK</t>
  </si>
  <si>
    <t>Công ty cổ phần công nghệ HTA Việt Nam</t>
  </si>
  <si>
    <t>Giải ngân năm 2023</t>
  </si>
  <si>
    <t>(Kèm theo Báo cáo số       /BC-HĐND ngày        tháng 12 năm 2023 của Ban VH-XH HĐND tỉnh)</t>
  </si>
  <si>
    <t>TÌNH HÌNH THỰC HIỆN  DỰ ÁN NÂNG CẤP HỆ THỐNG SẢN XUẤT CHƯƠNG TRÌNH TRUYỀN HÌNH BẮC KẠN</t>
  </si>
  <si>
    <t>(Kèm theo Báo cáo số        /BC-HĐND ngày        tháng 12 năm 2023 của Ban VH-XH HĐND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</si>
</sst>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0000_);_(* \(#,##0.000000\);_(* &quot;-&quot;_);_(@_)"/>
  </numFmts>
  <fonts count="2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0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0" fontId="14" fillId="0" borderId="0"/>
  </cellStyleXfs>
  <cellXfs count="5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1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7" fillId="0" borderId="0" xfId="0" applyFont="1"/>
    <xf numFmtId="41" fontId="17" fillId="0" borderId="0" xfId="0" applyNumberFormat="1" applyFont="1"/>
    <xf numFmtId="164" fontId="17" fillId="0" borderId="0" xfId="0" applyNumberFormat="1" applyFont="1"/>
    <xf numFmtId="3" fontId="17" fillId="0" borderId="0" xfId="0" applyNumberFormat="1" applyFont="1"/>
    <xf numFmtId="0" fontId="3" fillId="2" borderId="1" xfId="2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1" fontId="2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41" fontId="21" fillId="0" borderId="1" xfId="0" applyNumberFormat="1" applyFont="1" applyBorder="1" applyAlignment="1">
      <alignment horizontal="right" vertical="center" wrapText="1"/>
    </xf>
    <xf numFmtId="0" fontId="22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3" fontId="23" fillId="0" borderId="1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right" vertical="center" wrapText="1"/>
    </xf>
    <xf numFmtId="41" fontId="5" fillId="0" borderId="1" xfId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Zalo%20Received%20Files\BC%20ti&#7871;n%20&#273;&#7897;%20DA%20N&#226;ng%20c&#7845;p%20HTSXCT%20TBK.T11.2023.&#272;&#224;i%20PTTHB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Mẫu 01"/>
      <sheetName val="Mẫu 02"/>
      <sheetName val="Sheet1"/>
    </sheetNames>
    <sheetDataSet>
      <sheetData sheetId="0"/>
      <sheetData sheetId="1"/>
      <sheetData sheetId="2"/>
      <sheetData sheetId="3">
        <row r="1">
          <cell r="D1">
            <v>30420729553.074509</v>
          </cell>
        </row>
        <row r="2">
          <cell r="C2">
            <v>557250415</v>
          </cell>
          <cell r="D2">
            <v>445800332</v>
          </cell>
        </row>
        <row r="4">
          <cell r="D4">
            <v>140254000</v>
          </cell>
        </row>
        <row r="5">
          <cell r="D5">
            <v>15478000</v>
          </cell>
        </row>
        <row r="6">
          <cell r="D6">
            <v>215684000</v>
          </cell>
        </row>
        <row r="7">
          <cell r="D7">
            <v>20291000</v>
          </cell>
        </row>
        <row r="9">
          <cell r="D9">
            <v>54000000</v>
          </cell>
        </row>
        <row r="10">
          <cell r="D10">
            <v>28000000</v>
          </cell>
        </row>
        <row r="11">
          <cell r="D11">
            <v>135999974</v>
          </cell>
        </row>
        <row r="21">
          <cell r="C21">
            <v>12999750000</v>
          </cell>
          <cell r="J21">
            <v>10399800000</v>
          </cell>
        </row>
        <row r="22">
          <cell r="J22">
            <v>74342400</v>
          </cell>
        </row>
        <row r="24">
          <cell r="J24">
            <v>97015320</v>
          </cell>
        </row>
        <row r="25">
          <cell r="J25">
            <v>9963000</v>
          </cell>
        </row>
        <row r="26">
          <cell r="J26">
            <v>82649160</v>
          </cell>
        </row>
        <row r="27">
          <cell r="J27">
            <v>10692000</v>
          </cell>
        </row>
        <row r="29">
          <cell r="B29">
            <v>32692000</v>
          </cell>
          <cell r="D29">
            <v>32692000</v>
          </cell>
          <cell r="J29">
            <v>29422800</v>
          </cell>
        </row>
        <row r="30">
          <cell r="B30">
            <v>13123000</v>
          </cell>
          <cell r="J30">
            <v>11810700</v>
          </cell>
        </row>
        <row r="31">
          <cell r="B31">
            <v>84832000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6" workbookViewId="0">
      <selection activeCell="B7" sqref="B7"/>
    </sheetView>
  </sheetViews>
  <sheetFormatPr defaultColWidth="8.7109375" defaultRowHeight="15" x14ac:dyDescent="0.25"/>
  <cols>
    <col min="1" max="1" width="5.42578125" style="10" customWidth="1"/>
    <col min="2" max="2" width="34.85546875" style="9" customWidth="1"/>
    <col min="3" max="3" width="35.42578125" style="9" customWidth="1"/>
    <col min="4" max="4" width="19.42578125" style="9" customWidth="1"/>
    <col min="5" max="5" width="16.85546875" style="9" customWidth="1"/>
    <col min="6" max="6" width="17.7109375" style="9" customWidth="1"/>
    <col min="7" max="7" width="14.7109375" style="9" customWidth="1"/>
    <col min="8" max="8" width="17" style="9" customWidth="1"/>
    <col min="9" max="9" width="18.140625" style="37" customWidth="1"/>
    <col min="10" max="16384" width="8.7109375" style="9"/>
  </cols>
  <sheetData>
    <row r="1" spans="1:9" x14ac:dyDescent="0.25">
      <c r="G1" s="49" t="s">
        <v>39</v>
      </c>
      <c r="H1" s="49"/>
    </row>
    <row r="2" spans="1:9" ht="41.25" customHeight="1" x14ac:dyDescent="0.25">
      <c r="A2" s="46" t="s">
        <v>42</v>
      </c>
      <c r="B2" s="47"/>
      <c r="C2" s="47"/>
      <c r="D2" s="47"/>
      <c r="E2" s="47"/>
      <c r="F2" s="47"/>
      <c r="G2" s="47"/>
      <c r="H2" s="47"/>
    </row>
    <row r="3" spans="1:9" ht="24.75" customHeight="1" x14ac:dyDescent="0.25">
      <c r="A3" s="50" t="s">
        <v>90</v>
      </c>
      <c r="B3" s="47"/>
      <c r="C3" s="47"/>
      <c r="D3" s="47"/>
      <c r="E3" s="47"/>
      <c r="F3" s="47"/>
      <c r="G3" s="47"/>
      <c r="H3" s="47"/>
    </row>
    <row r="4" spans="1:9" x14ac:dyDescent="0.25">
      <c r="E4" s="25"/>
      <c r="G4" s="48" t="s">
        <v>85</v>
      </c>
      <c r="H4" s="48"/>
    </row>
    <row r="5" spans="1:9" ht="31.5" x14ac:dyDescent="0.25">
      <c r="A5" s="12" t="s">
        <v>0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38" t="s">
        <v>89</v>
      </c>
    </row>
    <row r="6" spans="1:9" s="26" customFormat="1" ht="30" x14ac:dyDescent="0.25">
      <c r="A6" s="2">
        <v>1</v>
      </c>
      <c r="B6" s="20" t="s">
        <v>44</v>
      </c>
      <c r="C6" s="3" t="s">
        <v>61</v>
      </c>
      <c r="D6" s="11">
        <v>175318000</v>
      </c>
      <c r="E6" s="11">
        <f>D6</f>
        <v>175318000</v>
      </c>
      <c r="F6" s="21">
        <f>[1]Sheet1!$D$4</f>
        <v>140254000</v>
      </c>
      <c r="G6" s="21"/>
      <c r="H6" s="11">
        <f>E6-F6</f>
        <v>35064000</v>
      </c>
      <c r="I6" s="39">
        <f>H6</f>
        <v>35064000</v>
      </c>
    </row>
    <row r="7" spans="1:9" ht="30" x14ac:dyDescent="0.25">
      <c r="A7" s="2">
        <v>2</v>
      </c>
      <c r="B7" s="5" t="s">
        <v>45</v>
      </c>
      <c r="C7" s="5" t="s">
        <v>62</v>
      </c>
      <c r="D7" s="21">
        <v>19348000</v>
      </c>
      <c r="E7" s="21">
        <f>D7</f>
        <v>19348000</v>
      </c>
      <c r="F7" s="21">
        <f>[1]Sheet1!$D$5</f>
        <v>15478000</v>
      </c>
      <c r="G7" s="21"/>
      <c r="H7" s="11">
        <f t="shared" ref="H7:H31" si="0">E7-F7</f>
        <v>3870000</v>
      </c>
      <c r="I7" s="39">
        <f t="shared" ref="I7:I31" si="1">H7</f>
        <v>3870000</v>
      </c>
    </row>
    <row r="8" spans="1:9" x14ac:dyDescent="0.25">
      <c r="A8" s="2">
        <v>3</v>
      </c>
      <c r="B8" s="5" t="s">
        <v>46</v>
      </c>
      <c r="C8" s="5" t="s">
        <v>63</v>
      </c>
      <c r="D8" s="21">
        <v>572513000</v>
      </c>
      <c r="E8" s="21">
        <f>[1]Sheet1!$C$2</f>
        <v>557250415</v>
      </c>
      <c r="F8" s="21">
        <f>[1]Sheet1!$D$2</f>
        <v>445800332</v>
      </c>
      <c r="G8" s="21"/>
      <c r="H8" s="11">
        <f t="shared" si="0"/>
        <v>111450083</v>
      </c>
      <c r="I8" s="39">
        <f t="shared" si="1"/>
        <v>111450083</v>
      </c>
    </row>
    <row r="9" spans="1:9" ht="30" x14ac:dyDescent="0.25">
      <c r="A9" s="2">
        <v>4</v>
      </c>
      <c r="B9" s="5" t="s">
        <v>47</v>
      </c>
      <c r="C9" s="5" t="s">
        <v>61</v>
      </c>
      <c r="D9" s="21">
        <v>269605600</v>
      </c>
      <c r="E9" s="21">
        <f t="shared" ref="E9:E22" si="2">D9</f>
        <v>269605600</v>
      </c>
      <c r="F9" s="21">
        <f>[1]Sheet1!$D$6</f>
        <v>215684000</v>
      </c>
      <c r="G9" s="21"/>
      <c r="H9" s="11">
        <f t="shared" si="0"/>
        <v>53921600</v>
      </c>
      <c r="I9" s="39">
        <f t="shared" si="1"/>
        <v>53921600</v>
      </c>
    </row>
    <row r="10" spans="1:9" ht="30" x14ac:dyDescent="0.25">
      <c r="A10" s="2">
        <v>5</v>
      </c>
      <c r="B10" s="5" t="s">
        <v>48</v>
      </c>
      <c r="C10" s="5" t="s">
        <v>64</v>
      </c>
      <c r="D10" s="21">
        <v>25363800</v>
      </c>
      <c r="E10" s="21">
        <f t="shared" si="2"/>
        <v>25363800</v>
      </c>
      <c r="F10" s="21">
        <f>[1]Sheet1!$D$7</f>
        <v>20291000</v>
      </c>
      <c r="G10" s="21"/>
      <c r="H10" s="11">
        <f t="shared" si="0"/>
        <v>5072800</v>
      </c>
      <c r="I10" s="39">
        <f t="shared" si="1"/>
        <v>5072800</v>
      </c>
    </row>
    <row r="11" spans="1:9" ht="45" x14ac:dyDescent="0.25">
      <c r="A11" s="2">
        <v>6</v>
      </c>
      <c r="B11" s="5" t="s">
        <v>49</v>
      </c>
      <c r="C11" s="5" t="s">
        <v>64</v>
      </c>
      <c r="D11" s="21">
        <v>2000000</v>
      </c>
      <c r="E11" s="21">
        <f t="shared" si="2"/>
        <v>2000000</v>
      </c>
      <c r="F11" s="21">
        <f>E11</f>
        <v>2000000</v>
      </c>
      <c r="G11" s="21"/>
      <c r="H11" s="11">
        <f t="shared" si="0"/>
        <v>0</v>
      </c>
      <c r="I11" s="39">
        <f t="shared" si="1"/>
        <v>0</v>
      </c>
    </row>
    <row r="12" spans="1:9" ht="45" x14ac:dyDescent="0.25">
      <c r="A12" s="2">
        <v>7</v>
      </c>
      <c r="B12" s="5" t="s">
        <v>50</v>
      </c>
      <c r="C12" s="5" t="s">
        <v>62</v>
      </c>
      <c r="D12" s="21">
        <v>2000000</v>
      </c>
      <c r="E12" s="21">
        <f t="shared" si="2"/>
        <v>2000000</v>
      </c>
      <c r="F12" s="21">
        <f>E12</f>
        <v>2000000</v>
      </c>
      <c r="G12" s="21"/>
      <c r="H12" s="11">
        <f t="shared" si="0"/>
        <v>0</v>
      </c>
      <c r="I12" s="39">
        <f t="shared" si="1"/>
        <v>0</v>
      </c>
    </row>
    <row r="13" spans="1:9" ht="60" x14ac:dyDescent="0.25">
      <c r="A13" s="2">
        <v>8</v>
      </c>
      <c r="B13" s="5" t="s">
        <v>51</v>
      </c>
      <c r="C13" s="5" t="s">
        <v>65</v>
      </c>
      <c r="D13" s="21">
        <v>32021820582</v>
      </c>
      <c r="E13" s="21">
        <f t="shared" si="2"/>
        <v>32021820582</v>
      </c>
      <c r="F13" s="21">
        <f>[1]Sheet1!$D$1</f>
        <v>30420729553.074509</v>
      </c>
      <c r="G13" s="21"/>
      <c r="H13" s="11">
        <f t="shared" si="0"/>
        <v>1601091028.9254913</v>
      </c>
      <c r="I13" s="39">
        <f t="shared" si="1"/>
        <v>1601091028.9254913</v>
      </c>
    </row>
    <row r="14" spans="1:9" ht="45" x14ac:dyDescent="0.25">
      <c r="A14" s="2">
        <v>9</v>
      </c>
      <c r="B14" s="5" t="s">
        <v>52</v>
      </c>
      <c r="C14" s="5" t="s">
        <v>64</v>
      </c>
      <c r="D14" s="21">
        <v>65362300</v>
      </c>
      <c r="E14" s="21">
        <f t="shared" si="2"/>
        <v>65362300</v>
      </c>
      <c r="F14" s="21">
        <f>[1]Sheet1!$D$9-F11</f>
        <v>52000000</v>
      </c>
      <c r="G14" s="21"/>
      <c r="H14" s="11">
        <f t="shared" si="0"/>
        <v>13362300</v>
      </c>
      <c r="I14" s="39">
        <f t="shared" si="1"/>
        <v>13362300</v>
      </c>
    </row>
    <row r="15" spans="1:9" ht="60" x14ac:dyDescent="0.25">
      <c r="A15" s="2">
        <v>10</v>
      </c>
      <c r="B15" s="5" t="s">
        <v>53</v>
      </c>
      <c r="C15" s="5" t="s">
        <v>62</v>
      </c>
      <c r="D15" s="21">
        <v>32681100</v>
      </c>
      <c r="E15" s="21">
        <f t="shared" si="2"/>
        <v>32681100</v>
      </c>
      <c r="F15" s="21">
        <f>[1]Sheet1!$D$10-F12</f>
        <v>26000000</v>
      </c>
      <c r="G15" s="21"/>
      <c r="H15" s="11">
        <f t="shared" si="0"/>
        <v>6681100</v>
      </c>
      <c r="I15" s="39">
        <f t="shared" si="1"/>
        <v>6681100</v>
      </c>
    </row>
    <row r="16" spans="1:9" ht="30" x14ac:dyDescent="0.25">
      <c r="A16" s="2">
        <v>11</v>
      </c>
      <c r="B16" s="5" t="s">
        <v>54</v>
      </c>
      <c r="C16" s="5" t="s">
        <v>66</v>
      </c>
      <c r="D16" s="21">
        <v>171491100</v>
      </c>
      <c r="E16" s="21">
        <f t="shared" si="2"/>
        <v>171491100</v>
      </c>
      <c r="F16" s="21">
        <f>[1]Sheet1!$D$11</f>
        <v>135999974</v>
      </c>
      <c r="G16" s="21"/>
      <c r="H16" s="11">
        <f t="shared" si="0"/>
        <v>35491126</v>
      </c>
      <c r="I16" s="39">
        <f t="shared" si="1"/>
        <v>35491126</v>
      </c>
    </row>
    <row r="17" spans="1:9" ht="30" x14ac:dyDescent="0.25">
      <c r="A17" s="2">
        <v>12</v>
      </c>
      <c r="B17" s="5" t="s">
        <v>55</v>
      </c>
      <c r="C17" s="5" t="s">
        <v>67</v>
      </c>
      <c r="D17" s="21">
        <v>107718793</v>
      </c>
      <c r="E17" s="21">
        <f t="shared" si="2"/>
        <v>107718793</v>
      </c>
      <c r="F17" s="21">
        <f>[1]Sheet1!$J$24</f>
        <v>97015320</v>
      </c>
      <c r="G17" s="21"/>
      <c r="H17" s="11">
        <f t="shared" si="0"/>
        <v>10703473</v>
      </c>
      <c r="I17" s="39">
        <f>E17</f>
        <v>107718793</v>
      </c>
    </row>
    <row r="18" spans="1:9" ht="30" x14ac:dyDescent="0.25">
      <c r="A18" s="2">
        <v>13</v>
      </c>
      <c r="B18" s="5" t="s">
        <v>56</v>
      </c>
      <c r="C18" s="5" t="s">
        <v>66</v>
      </c>
      <c r="D18" s="21">
        <v>11066911</v>
      </c>
      <c r="E18" s="21">
        <f t="shared" si="2"/>
        <v>11066911</v>
      </c>
      <c r="F18" s="21">
        <f>[1]Sheet1!$J$25</f>
        <v>9963000</v>
      </c>
      <c r="G18" s="21"/>
      <c r="H18" s="11">
        <f t="shared" si="0"/>
        <v>1103911</v>
      </c>
      <c r="I18" s="39">
        <f t="shared" ref="I18:I26" si="3">E18</f>
        <v>11066911</v>
      </c>
    </row>
    <row r="19" spans="1:9" ht="30" x14ac:dyDescent="0.25">
      <c r="A19" s="2">
        <v>14</v>
      </c>
      <c r="B19" s="5" t="s">
        <v>57</v>
      </c>
      <c r="C19" s="5" t="s">
        <v>68</v>
      </c>
      <c r="D19" s="21">
        <v>32846000</v>
      </c>
      <c r="E19" s="21">
        <v>32000000</v>
      </c>
      <c r="F19" s="21">
        <f>E19</f>
        <v>32000000</v>
      </c>
      <c r="G19" s="21"/>
      <c r="H19" s="11">
        <f t="shared" si="0"/>
        <v>0</v>
      </c>
      <c r="I19" s="39">
        <f t="shared" si="3"/>
        <v>32000000</v>
      </c>
    </row>
    <row r="20" spans="1:9" ht="30" x14ac:dyDescent="0.25">
      <c r="A20" s="2">
        <v>15</v>
      </c>
      <c r="B20" s="5" t="s">
        <v>58</v>
      </c>
      <c r="C20" s="5" t="s">
        <v>69</v>
      </c>
      <c r="D20" s="21">
        <v>247808000</v>
      </c>
      <c r="E20" s="21">
        <f t="shared" si="2"/>
        <v>247808000</v>
      </c>
      <c r="F20" s="21">
        <f>[1]Sheet1!$J$22</f>
        <v>74342400</v>
      </c>
      <c r="G20" s="21">
        <f>[1]Sheet1!$J$22</f>
        <v>74342400</v>
      </c>
      <c r="H20" s="11">
        <f t="shared" si="0"/>
        <v>173465600</v>
      </c>
      <c r="I20" s="39">
        <f t="shared" si="3"/>
        <v>247808000</v>
      </c>
    </row>
    <row r="21" spans="1:9" ht="30" x14ac:dyDescent="0.25">
      <c r="A21" s="2">
        <v>16</v>
      </c>
      <c r="B21" s="5" t="s">
        <v>59</v>
      </c>
      <c r="C21" s="5" t="s">
        <v>70</v>
      </c>
      <c r="D21" s="21">
        <v>91832400</v>
      </c>
      <c r="E21" s="21">
        <f t="shared" si="2"/>
        <v>91832400</v>
      </c>
      <c r="F21" s="21">
        <f>[1]Sheet1!$J$26</f>
        <v>82649160</v>
      </c>
      <c r="G21" s="21"/>
      <c r="H21" s="11">
        <f t="shared" si="0"/>
        <v>9183240</v>
      </c>
      <c r="I21" s="39">
        <f t="shared" si="3"/>
        <v>91832400</v>
      </c>
    </row>
    <row r="22" spans="1:9" ht="30" x14ac:dyDescent="0.25">
      <c r="A22" s="2">
        <v>17</v>
      </c>
      <c r="B22" s="5" t="s">
        <v>60</v>
      </c>
      <c r="C22" s="5" t="s">
        <v>71</v>
      </c>
      <c r="D22" s="21">
        <v>11880000</v>
      </c>
      <c r="E22" s="21">
        <f t="shared" si="2"/>
        <v>11880000</v>
      </c>
      <c r="F22" s="21">
        <f>[1]Sheet1!$J$27</f>
        <v>10692000</v>
      </c>
      <c r="G22" s="21"/>
      <c r="H22" s="11">
        <f t="shared" si="0"/>
        <v>1188000</v>
      </c>
      <c r="I22" s="39">
        <f t="shared" si="3"/>
        <v>11880000</v>
      </c>
    </row>
    <row r="23" spans="1:9" ht="45" x14ac:dyDescent="0.25">
      <c r="A23" s="2">
        <v>18</v>
      </c>
      <c r="B23" s="5" t="s">
        <v>72</v>
      </c>
      <c r="C23" s="36" t="s">
        <v>67</v>
      </c>
      <c r="D23" s="21">
        <f>[1]Sheet1!$B$29</f>
        <v>32692000</v>
      </c>
      <c r="E23" s="21">
        <f>[1]Sheet1!$D$29</f>
        <v>32692000</v>
      </c>
      <c r="F23" s="21">
        <f>[1]Sheet1!$J$29</f>
        <v>29422800</v>
      </c>
      <c r="G23" s="21"/>
      <c r="H23" s="21">
        <f t="shared" si="0"/>
        <v>3269200</v>
      </c>
      <c r="I23" s="39">
        <f t="shared" si="3"/>
        <v>32692000</v>
      </c>
    </row>
    <row r="24" spans="1:9" ht="45" x14ac:dyDescent="0.25">
      <c r="A24" s="2">
        <v>19</v>
      </c>
      <c r="B24" s="5" t="s">
        <v>73</v>
      </c>
      <c r="C24" s="36" t="s">
        <v>86</v>
      </c>
      <c r="D24" s="21">
        <f>[1]Sheet1!$B$30</f>
        <v>13123000</v>
      </c>
      <c r="E24" s="21">
        <f>D24</f>
        <v>13123000</v>
      </c>
      <c r="F24" s="21">
        <f>[1]Sheet1!$J$30</f>
        <v>11810700</v>
      </c>
      <c r="G24" s="21"/>
      <c r="H24" s="21">
        <f t="shared" si="0"/>
        <v>1312300</v>
      </c>
      <c r="I24" s="39">
        <f>E24</f>
        <v>13123000</v>
      </c>
    </row>
    <row r="25" spans="1:9" ht="30" x14ac:dyDescent="0.25">
      <c r="A25" s="2">
        <v>20</v>
      </c>
      <c r="B25" s="5" t="s">
        <v>74</v>
      </c>
      <c r="C25" s="36" t="s">
        <v>87</v>
      </c>
      <c r="D25" s="21">
        <f>[1]Sheet1!$C$21</f>
        <v>12999750000</v>
      </c>
      <c r="E25" s="21">
        <f>D25</f>
        <v>12999750000</v>
      </c>
      <c r="F25" s="21">
        <f>[1]Sheet1!$J$21</f>
        <v>10399800000</v>
      </c>
      <c r="G25" s="21"/>
      <c r="H25" s="21">
        <f t="shared" si="0"/>
        <v>2599950000</v>
      </c>
      <c r="I25" s="39">
        <f t="shared" si="3"/>
        <v>12999750000</v>
      </c>
    </row>
    <row r="26" spans="1:9" ht="30" x14ac:dyDescent="0.25">
      <c r="A26" s="2">
        <v>21</v>
      </c>
      <c r="B26" s="5" t="s">
        <v>75</v>
      </c>
      <c r="C26" s="36" t="s">
        <v>88</v>
      </c>
      <c r="D26" s="21">
        <f>[1]Sheet1!$B$31</f>
        <v>84832000</v>
      </c>
      <c r="E26" s="21">
        <f>D26</f>
        <v>84832000</v>
      </c>
      <c r="F26" s="21"/>
      <c r="G26" s="21"/>
      <c r="H26" s="21">
        <f t="shared" si="0"/>
        <v>84832000</v>
      </c>
      <c r="I26" s="39">
        <f t="shared" si="3"/>
        <v>84832000</v>
      </c>
    </row>
    <row r="27" spans="1:9" ht="30" x14ac:dyDescent="0.25">
      <c r="A27" s="2">
        <v>22</v>
      </c>
      <c r="B27" s="5" t="s">
        <v>77</v>
      </c>
      <c r="C27" s="5" t="s">
        <v>78</v>
      </c>
      <c r="D27" s="21">
        <v>9886800</v>
      </c>
      <c r="E27" s="21">
        <f>D27</f>
        <v>9886800</v>
      </c>
      <c r="F27" s="21"/>
      <c r="G27" s="21"/>
      <c r="H27" s="21">
        <v>0</v>
      </c>
      <c r="I27" s="39">
        <f t="shared" si="1"/>
        <v>0</v>
      </c>
    </row>
    <row r="28" spans="1:9" x14ac:dyDescent="0.25">
      <c r="A28" s="2">
        <v>23</v>
      </c>
      <c r="B28" s="5" t="s">
        <v>79</v>
      </c>
      <c r="C28" s="5" t="s">
        <v>80</v>
      </c>
      <c r="D28" s="21">
        <v>95000000</v>
      </c>
      <c r="E28" s="21">
        <f>D28</f>
        <v>95000000</v>
      </c>
      <c r="F28" s="21">
        <f>E28</f>
        <v>95000000</v>
      </c>
      <c r="G28" s="21"/>
      <c r="H28" s="21">
        <f t="shared" si="0"/>
        <v>0</v>
      </c>
      <c r="I28" s="39">
        <f t="shared" si="1"/>
        <v>0</v>
      </c>
    </row>
    <row r="29" spans="1:9" x14ac:dyDescent="0.25">
      <c r="A29" s="2">
        <v>24</v>
      </c>
      <c r="B29" s="5" t="s">
        <v>81</v>
      </c>
      <c r="C29" s="5" t="s">
        <v>80</v>
      </c>
      <c r="D29" s="21">
        <v>59125300</v>
      </c>
      <c r="E29" s="21"/>
      <c r="F29" s="21"/>
      <c r="G29" s="21"/>
      <c r="H29" s="21">
        <f>E29-F29</f>
        <v>0</v>
      </c>
      <c r="I29" s="39">
        <f>D29</f>
        <v>59125300</v>
      </c>
    </row>
    <row r="30" spans="1:9" s="35" customFormat="1" ht="30" x14ac:dyDescent="0.25">
      <c r="A30" s="33">
        <v>25</v>
      </c>
      <c r="B30" s="24" t="s">
        <v>76</v>
      </c>
      <c r="C30" s="24" t="s">
        <v>84</v>
      </c>
      <c r="D30" s="34">
        <v>204888000</v>
      </c>
      <c r="E30" s="34"/>
      <c r="F30" s="34"/>
      <c r="G30" s="34"/>
      <c r="H30" s="34">
        <f>E30-F30</f>
        <v>0</v>
      </c>
      <c r="I30" s="39">
        <f>D30</f>
        <v>204888000</v>
      </c>
    </row>
    <row r="31" spans="1:9" x14ac:dyDescent="0.25">
      <c r="A31" s="2">
        <v>26</v>
      </c>
      <c r="B31" s="5" t="s">
        <v>83</v>
      </c>
      <c r="C31" s="5"/>
      <c r="D31" s="21">
        <v>640047314</v>
      </c>
      <c r="E31" s="21"/>
      <c r="F31" s="21"/>
      <c r="G31" s="21"/>
      <c r="H31" s="21">
        <f t="shared" si="0"/>
        <v>0</v>
      </c>
      <c r="I31" s="39">
        <f t="shared" si="1"/>
        <v>0</v>
      </c>
    </row>
    <row r="32" spans="1:9" s="27" customFormat="1" ht="18" customHeight="1" x14ac:dyDescent="0.25">
      <c r="A32" s="22"/>
      <c r="B32" s="22" t="s">
        <v>82</v>
      </c>
      <c r="C32" s="22"/>
      <c r="D32" s="23">
        <f t="shared" ref="D32:G32" si="4">SUM(D6:D31)</f>
        <v>48000000000</v>
      </c>
      <c r="E32" s="23">
        <f t="shared" si="4"/>
        <v>47079830801</v>
      </c>
      <c r="F32" s="23">
        <f t="shared" si="4"/>
        <v>42318932239.074509</v>
      </c>
      <c r="G32" s="23">
        <f t="shared" si="4"/>
        <v>74342400</v>
      </c>
      <c r="H32" s="23">
        <f>SUM(H6:H31)</f>
        <v>4751011761.9254913</v>
      </c>
      <c r="I32" s="23">
        <f>SUM(I6:I31)</f>
        <v>15762720441.925491</v>
      </c>
    </row>
    <row r="33" spans="1:9" ht="52.5" customHeight="1" x14ac:dyDescent="0.25">
      <c r="A33" s="9"/>
      <c r="F33" s="28"/>
    </row>
    <row r="34" spans="1:9" x14ac:dyDescent="0.25">
      <c r="A34" s="9"/>
      <c r="D34" s="28"/>
      <c r="E34" s="26"/>
      <c r="F34" s="29"/>
    </row>
    <row r="35" spans="1:9" x14ac:dyDescent="0.25">
      <c r="A35" s="9"/>
      <c r="D35" s="28"/>
    </row>
    <row r="36" spans="1:9" x14ac:dyDescent="0.25">
      <c r="A36" s="9"/>
    </row>
    <row r="37" spans="1:9" s="30" customFormat="1" x14ac:dyDescent="0.25">
      <c r="I37" s="40"/>
    </row>
    <row r="38" spans="1:9" s="31" customFormat="1" x14ac:dyDescent="0.25">
      <c r="I38" s="41"/>
    </row>
    <row r="39" spans="1:9" s="31" customFormat="1" x14ac:dyDescent="0.25">
      <c r="I39" s="41"/>
    </row>
    <row r="40" spans="1:9" s="31" customFormat="1" x14ac:dyDescent="0.25">
      <c r="E40" s="32"/>
      <c r="I40" s="41"/>
    </row>
    <row r="41" spans="1:9" s="31" customFormat="1" x14ac:dyDescent="0.25">
      <c r="D41" s="32"/>
      <c r="E41" s="32"/>
      <c r="I41" s="41"/>
    </row>
    <row r="42" spans="1:9" s="31" customFormat="1" x14ac:dyDescent="0.25">
      <c r="E42" s="32"/>
      <c r="I42" s="41"/>
    </row>
    <row r="43" spans="1:9" ht="31.9" customHeight="1" x14ac:dyDescent="0.25">
      <c r="A43" s="9"/>
    </row>
    <row r="44" spans="1:9" x14ac:dyDescent="0.25">
      <c r="A44" s="9"/>
    </row>
    <row r="45" spans="1:9" x14ac:dyDescent="0.25">
      <c r="A45" s="9"/>
    </row>
    <row r="46" spans="1:9" ht="49.5" customHeight="1" x14ac:dyDescent="0.25">
      <c r="A46" s="9"/>
    </row>
    <row r="51" spans="2:2" x14ac:dyDescent="0.25">
      <c r="B51" s="4"/>
    </row>
  </sheetData>
  <mergeCells count="4">
    <mergeCell ref="A2:H2"/>
    <mergeCell ref="G4:H4"/>
    <mergeCell ref="G1:H1"/>
    <mergeCell ref="A3:H3"/>
  </mergeCells>
  <pageMargins left="0.7" right="0.2" top="0.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B1" zoomScale="90" zoomScaleNormal="90" workbookViewId="0">
      <selection activeCell="J17" sqref="J17"/>
    </sheetView>
  </sheetViews>
  <sheetFormatPr defaultRowHeight="15" x14ac:dyDescent="0.25"/>
  <cols>
    <col min="1" max="1" width="0" hidden="1" customWidth="1"/>
    <col min="2" max="2" width="4.7109375" customWidth="1"/>
    <col min="3" max="3" width="32.28515625" customWidth="1"/>
    <col min="4" max="4" width="13.140625" customWidth="1"/>
    <col min="5" max="5" width="14.140625" customWidth="1"/>
    <col min="6" max="7" width="13.85546875" customWidth="1"/>
    <col min="8" max="8" width="9.7109375" bestFit="1" customWidth="1"/>
    <col min="9" max="9" width="14" customWidth="1"/>
    <col min="10" max="10" width="13.85546875" customWidth="1"/>
    <col min="11" max="11" width="15.5703125" customWidth="1"/>
    <col min="12" max="12" width="14.140625" customWidth="1"/>
    <col min="13" max="13" width="9.28515625" bestFit="1" customWidth="1"/>
    <col min="14" max="14" width="14" customWidth="1"/>
    <col min="15" max="15" width="9.28515625" bestFit="1" customWidth="1"/>
    <col min="16" max="16" width="10" bestFit="1" customWidth="1"/>
    <col min="17" max="17" width="15.42578125" customWidth="1"/>
    <col min="18" max="18" width="9.28515625" bestFit="1" customWidth="1"/>
    <col min="19" max="19" width="17.140625" customWidth="1"/>
  </cols>
  <sheetData>
    <row r="1" spans="1:19" ht="15.75" x14ac:dyDescent="0.25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.75" x14ac:dyDescent="0.25">
      <c r="A2" s="54" t="s">
        <v>91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8.75" x14ac:dyDescent="0.25">
      <c r="A3" s="55" t="s">
        <v>92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8.75" x14ac:dyDescent="0.25">
      <c r="A4" s="56" t="s">
        <v>43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8.75" x14ac:dyDescent="0.25">
      <c r="A5" s="6"/>
      <c r="B5" s="51" t="s">
        <v>0</v>
      </c>
      <c r="C5" s="51" t="s">
        <v>1</v>
      </c>
      <c r="D5" s="51" t="s">
        <v>2</v>
      </c>
      <c r="E5" s="51" t="s">
        <v>3</v>
      </c>
      <c r="F5" s="51"/>
      <c r="G5" s="51"/>
      <c r="H5" s="51"/>
      <c r="I5" s="51"/>
      <c r="J5" s="51" t="s">
        <v>4</v>
      </c>
      <c r="K5" s="51"/>
      <c r="L5" s="51"/>
      <c r="M5" s="51"/>
      <c r="N5" s="51"/>
      <c r="O5" s="51" t="s">
        <v>5</v>
      </c>
      <c r="P5" s="51"/>
      <c r="Q5" s="51"/>
      <c r="R5" s="51"/>
      <c r="S5" s="51"/>
    </row>
    <row r="6" spans="1:19" ht="18.75" customHeight="1" x14ac:dyDescent="0.25">
      <c r="A6" s="6"/>
      <c r="B6" s="51"/>
      <c r="C6" s="51"/>
      <c r="D6" s="51"/>
      <c r="E6" s="57" t="s">
        <v>6</v>
      </c>
      <c r="F6" s="51" t="s">
        <v>7</v>
      </c>
      <c r="G6" s="51"/>
      <c r="H6" s="51" t="s">
        <v>8</v>
      </c>
      <c r="I6" s="51"/>
      <c r="J6" s="51" t="s">
        <v>6</v>
      </c>
      <c r="K6" s="51" t="s">
        <v>7</v>
      </c>
      <c r="L6" s="51"/>
      <c r="M6" s="52" t="s">
        <v>8</v>
      </c>
      <c r="N6" s="52"/>
      <c r="O6" s="51" t="s">
        <v>6</v>
      </c>
      <c r="P6" s="51" t="s">
        <v>7</v>
      </c>
      <c r="Q6" s="51"/>
      <c r="R6" s="52" t="s">
        <v>8</v>
      </c>
      <c r="S6" s="52"/>
    </row>
    <row r="7" spans="1:19" ht="80.25" customHeight="1" x14ac:dyDescent="0.25">
      <c r="A7" s="6"/>
      <c r="B7" s="51"/>
      <c r="C7" s="51"/>
      <c r="D7" s="51"/>
      <c r="E7" s="58"/>
      <c r="F7" s="7" t="s">
        <v>10</v>
      </c>
      <c r="G7" s="7" t="s">
        <v>9</v>
      </c>
      <c r="H7" s="7" t="s">
        <v>23</v>
      </c>
      <c r="I7" s="7" t="s">
        <v>11</v>
      </c>
      <c r="J7" s="51"/>
      <c r="K7" s="7" t="s">
        <v>10</v>
      </c>
      <c r="L7" s="7" t="s">
        <v>24</v>
      </c>
      <c r="M7" s="7" t="s">
        <v>23</v>
      </c>
      <c r="N7" s="7" t="s">
        <v>11</v>
      </c>
      <c r="O7" s="51"/>
      <c r="P7" s="7" t="s">
        <v>25</v>
      </c>
      <c r="Q7" s="7" t="s">
        <v>9</v>
      </c>
      <c r="R7" s="7" t="s">
        <v>12</v>
      </c>
      <c r="S7" s="7" t="s">
        <v>26</v>
      </c>
    </row>
    <row r="8" spans="1:19" ht="22.5" x14ac:dyDescent="0.25">
      <c r="A8" s="6"/>
      <c r="B8" s="1"/>
      <c r="C8" s="1"/>
      <c r="D8" s="1"/>
      <c r="E8" s="8" t="s">
        <v>29</v>
      </c>
      <c r="F8" s="8" t="s">
        <v>30</v>
      </c>
      <c r="G8" s="8" t="s">
        <v>32</v>
      </c>
      <c r="H8" s="8" t="s">
        <v>31</v>
      </c>
      <c r="I8" s="8" t="s">
        <v>33</v>
      </c>
      <c r="J8" s="8" t="s">
        <v>34</v>
      </c>
      <c r="K8" s="8" t="s">
        <v>35</v>
      </c>
      <c r="L8" s="8" t="s">
        <v>36</v>
      </c>
      <c r="M8" s="8" t="s">
        <v>37</v>
      </c>
      <c r="N8" s="8" t="s">
        <v>38</v>
      </c>
      <c r="O8" s="1" t="s">
        <v>13</v>
      </c>
      <c r="P8" s="1" t="s">
        <v>14</v>
      </c>
      <c r="Q8" s="1" t="s">
        <v>27</v>
      </c>
      <c r="R8" s="1" t="s">
        <v>15</v>
      </c>
      <c r="S8" s="1" t="s">
        <v>28</v>
      </c>
    </row>
    <row r="9" spans="1:19" s="16" customFormat="1" ht="56.25" customHeight="1" x14ac:dyDescent="0.2">
      <c r="A9" s="15"/>
      <c r="B9" s="13">
        <v>1</v>
      </c>
      <c r="C9" s="14" t="s">
        <v>41</v>
      </c>
      <c r="D9" s="42">
        <v>48000000000</v>
      </c>
      <c r="E9" s="43">
        <v>23000000000</v>
      </c>
      <c r="F9" s="43">
        <v>22184458000</v>
      </c>
      <c r="G9" s="43">
        <v>14317000000</v>
      </c>
      <c r="H9" s="43"/>
      <c r="I9" s="43">
        <v>16428000000</v>
      </c>
      <c r="J9" s="42">
        <f>E9</f>
        <v>23000000000</v>
      </c>
      <c r="K9" s="43">
        <f>F9</f>
        <v>22184458000</v>
      </c>
      <c r="L9" s="43">
        <v>8571236859</v>
      </c>
      <c r="M9" s="44"/>
      <c r="N9" s="45">
        <v>10747695380</v>
      </c>
      <c r="O9" s="44">
        <f>E9-J9</f>
        <v>0</v>
      </c>
      <c r="P9" s="44">
        <f>F9-K9</f>
        <v>0</v>
      </c>
      <c r="Q9" s="44">
        <f>G9-L9</f>
        <v>5745763141</v>
      </c>
      <c r="R9" s="44">
        <f>H9-M9</f>
        <v>0</v>
      </c>
      <c r="S9" s="44">
        <f>I9-N9</f>
        <v>5680304620</v>
      </c>
    </row>
    <row r="10" spans="1:19" s="16" customFormat="1" ht="11.25" x14ac:dyDescent="0.2">
      <c r="E10" s="17"/>
      <c r="G10" s="17"/>
      <c r="I10" s="17"/>
      <c r="P10" s="18"/>
    </row>
    <row r="11" spans="1:19" s="16" customFormat="1" ht="11.25" x14ac:dyDescent="0.2"/>
    <row r="12" spans="1:19" s="16" customFormat="1" ht="11.25" x14ac:dyDescent="0.2"/>
    <row r="13" spans="1:19" s="16" customFormat="1" ht="11.25" x14ac:dyDescent="0.2"/>
    <row r="14" spans="1:19" s="16" customFormat="1" ht="11.25" x14ac:dyDescent="0.2">
      <c r="E14" s="19"/>
      <c r="F14" s="17"/>
    </row>
    <row r="15" spans="1:19" s="16" customFormat="1" ht="11.25" x14ac:dyDescent="0.2">
      <c r="D15" s="19"/>
      <c r="E15" s="19"/>
      <c r="F15" s="19"/>
      <c r="G15" s="19"/>
      <c r="H15" s="19"/>
      <c r="I15" s="19"/>
      <c r="J15" s="19"/>
      <c r="K15" s="19"/>
      <c r="L15" s="19"/>
    </row>
    <row r="16" spans="1:19" x14ac:dyDescent="0.25">
      <c r="D16" s="19"/>
      <c r="E16" s="19"/>
      <c r="F16" s="19"/>
      <c r="G16" s="19"/>
      <c r="H16" s="19"/>
      <c r="I16" s="19"/>
      <c r="J16" s="19"/>
      <c r="K16" s="19"/>
      <c r="L16" s="19"/>
    </row>
    <row r="17" spans="4:12" x14ac:dyDescent="0.25">
      <c r="D17" s="19"/>
      <c r="E17" s="19"/>
      <c r="F17" s="19"/>
      <c r="G17" s="19"/>
      <c r="H17" s="19"/>
      <c r="I17" s="19"/>
      <c r="J17" s="19"/>
      <c r="K17" s="19"/>
      <c r="L17" s="19"/>
    </row>
    <row r="18" spans="4:12" x14ac:dyDescent="0.25">
      <c r="D18" s="19"/>
      <c r="E18" s="19"/>
      <c r="F18" s="19"/>
      <c r="G18" s="19"/>
      <c r="H18" s="19"/>
      <c r="I18" s="19"/>
      <c r="J18" s="19"/>
      <c r="K18" s="19"/>
      <c r="L18" s="19"/>
    </row>
    <row r="19" spans="4:12" x14ac:dyDescent="0.25">
      <c r="D19" s="19"/>
      <c r="E19" s="19"/>
      <c r="F19" s="19"/>
      <c r="G19" s="19"/>
      <c r="H19" s="19"/>
      <c r="I19" s="19"/>
      <c r="J19" s="19"/>
      <c r="K19" s="19"/>
      <c r="L19" s="19"/>
    </row>
    <row r="20" spans="4:12" x14ac:dyDescent="0.25">
      <c r="D20" s="19"/>
      <c r="E20" s="19"/>
      <c r="F20" s="19"/>
      <c r="G20" s="19"/>
      <c r="H20" s="19"/>
      <c r="I20" s="19"/>
      <c r="J20" s="19"/>
      <c r="K20" s="19"/>
      <c r="L20" s="19"/>
    </row>
    <row r="21" spans="4:12" x14ac:dyDescent="0.25">
      <c r="D21" s="19"/>
      <c r="E21" s="19"/>
      <c r="F21" s="19"/>
      <c r="G21" s="19"/>
      <c r="H21" s="19"/>
      <c r="I21" s="19"/>
      <c r="J21" s="19"/>
      <c r="K21" s="19"/>
      <c r="L21" s="19"/>
    </row>
    <row r="22" spans="4:12" x14ac:dyDescent="0.25">
      <c r="D22" s="19"/>
      <c r="E22" s="19"/>
      <c r="F22" s="19"/>
      <c r="G22" s="19"/>
      <c r="H22" s="19"/>
      <c r="I22" s="19"/>
      <c r="J22" s="19"/>
      <c r="K22" s="19"/>
      <c r="L22" s="19"/>
    </row>
  </sheetData>
  <mergeCells count="19">
    <mergeCell ref="R6:S6"/>
    <mergeCell ref="E6:E7"/>
    <mergeCell ref="F6:G6"/>
    <mergeCell ref="H6:I6"/>
    <mergeCell ref="J6:J7"/>
    <mergeCell ref="K6:L6"/>
    <mergeCell ref="M6:N6"/>
    <mergeCell ref="A1:S1"/>
    <mergeCell ref="A2:S2"/>
    <mergeCell ref="A3:S3"/>
    <mergeCell ref="A4:S4"/>
    <mergeCell ref="B5:B7"/>
    <mergeCell ref="C5:C7"/>
    <mergeCell ref="D5:D7"/>
    <mergeCell ref="E5:I5"/>
    <mergeCell ref="J5:N5"/>
    <mergeCell ref="O5:S5"/>
    <mergeCell ref="O6:O7"/>
    <mergeCell ref="P6:Q6"/>
  </mergeCells>
  <pageMargins left="0.7" right="0.7" top="0.49" bottom="0.75" header="0.3" footer="0.3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49cf939c33962b5e</MaTinBai>
    <_dlc_DocId xmlns="ae4e42cd-c673-4541-a17d-d353a4125f5e">DDYPFUVZ5X6F-6-6420</_dlc_DocId>
    <_dlc_DocIdUrl xmlns="ae4e42cd-c673-4541-a17d-d353a4125f5e">
      <Url>https://dbdc.backan.gov.vn/_layouts/15/DocIdRedir.aspx?ID=DDYPFUVZ5X6F-6-6420</Url>
      <Description>DDYPFUVZ5X6F-6-6420</Description>
    </_dlc_DocIdUrl>
  </documentManagement>
</p:properties>
</file>

<file path=customXml/itemProps1.xml><?xml version="1.0" encoding="utf-8"?>
<ds:datastoreItem xmlns:ds="http://schemas.openxmlformats.org/officeDocument/2006/customXml" ds:itemID="{23D0D287-04DE-43D6-BEAF-6547206428F2}"/>
</file>

<file path=customXml/itemProps2.xml><?xml version="1.0" encoding="utf-8"?>
<ds:datastoreItem xmlns:ds="http://schemas.openxmlformats.org/officeDocument/2006/customXml" ds:itemID="{74006AEB-B205-408C-929F-2E62D5F40B4B}"/>
</file>

<file path=customXml/itemProps3.xml><?xml version="1.0" encoding="utf-8"?>
<ds:datastoreItem xmlns:ds="http://schemas.openxmlformats.org/officeDocument/2006/customXml" ds:itemID="{59C67FAE-5452-4B0A-B32C-E481799A4EC3}"/>
</file>

<file path=customXml/itemProps4.xml><?xml version="1.0" encoding="utf-8"?>
<ds:datastoreItem xmlns:ds="http://schemas.openxmlformats.org/officeDocument/2006/customXml" ds:itemID="{6BB5080F-510D-4CA5-9626-C6A4A31E1B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Biểu số 02</vt:lpstr>
      <vt:lpstr>Biểu số 03 </vt:lpstr>
      <vt:lpstr>'Biểu số 02'!Print_Titles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2023-11-28T02:51:56Z</cp:lastPrinted>
  <dcterms:created xsi:type="dcterms:W3CDTF">2023-11-13T03:24:17Z</dcterms:created>
  <dcterms:modified xsi:type="dcterms:W3CDTF">2023-12-04T07:32:10Z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0f732860-6a5a-4bf9-b0a9-39d8f3cf4d04</vt:lpwstr>
  </property>
</Properties>
</file>