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firstSheet="3" activeTab="3"/>
  </bookViews>
  <sheets>
    <sheet name="foxz" sheetId="1" state="veryHidden" r:id="rId1"/>
    <sheet name="XXX" sheetId="2" state="veryHidden" r:id="rId2"/>
    <sheet name="Recovered_Sheet1" sheetId="3" state="veryHidden" r:id="rId3"/>
    <sheet name="BIEU 01" sheetId="4" r:id="rId4"/>
    <sheet name="BIEU 02" sheetId="5" r:id="rId5"/>
    <sheet name="BIEU 03" sheetId="6" r:id="rId6"/>
    <sheet name="Sheet2" sheetId="7" r:id="rId7"/>
  </sheets>
  <definedNames/>
  <calcPr fullCalcOnLoad="1"/>
</workbook>
</file>

<file path=xl/sharedStrings.xml><?xml version="1.0" encoding="utf-8"?>
<sst xmlns="http://schemas.openxmlformats.org/spreadsheetml/2006/main" count="295" uniqueCount="177">
  <si>
    <t>STT</t>
  </si>
  <si>
    <t>Tên công trình, dự án</t>
  </si>
  <si>
    <t xml:space="preserve">Đất trồng lúa </t>
  </si>
  <si>
    <t xml:space="preserve">Đất rừng phòng hộ </t>
  </si>
  <si>
    <t>Biểu số 01</t>
  </si>
  <si>
    <t>(1)</t>
  </si>
  <si>
    <t>(2)</t>
  </si>
  <si>
    <t>(3)</t>
  </si>
  <si>
    <t>(4)</t>
  </si>
  <si>
    <t>(5)</t>
  </si>
  <si>
    <t>(7)</t>
  </si>
  <si>
    <t>(8)</t>
  </si>
  <si>
    <t>(9)</t>
  </si>
  <si>
    <t>Địa điểm (xã, phường, thị trấn)</t>
  </si>
  <si>
    <t>Đất rừng đặc dụng</t>
  </si>
  <si>
    <t>(10)</t>
  </si>
  <si>
    <t>GHI CHÚ</t>
  </si>
  <si>
    <t>Biểu số 02</t>
  </si>
  <si>
    <t>Vốn ngoài ngân sách</t>
  </si>
  <si>
    <t>Vốn từ nguồn ngân sách</t>
  </si>
  <si>
    <t>(6)</t>
  </si>
  <si>
    <t>I</t>
  </si>
  <si>
    <t>HUYỆN CHỢ MỚI</t>
  </si>
  <si>
    <t>HUYỆN PÁC NẶM</t>
  </si>
  <si>
    <t>II</t>
  </si>
  <si>
    <t>Tên tổ chức/đơn vị</t>
  </si>
  <si>
    <t>Căn cứ pháp lý</t>
  </si>
  <si>
    <t>HUYỆN CHỢ ĐỒN</t>
  </si>
  <si>
    <t>Tổng</t>
  </si>
  <si>
    <t>III</t>
  </si>
  <si>
    <t>IV</t>
  </si>
  <si>
    <t>HUYỆN NA RÌ</t>
  </si>
  <si>
    <t>V</t>
  </si>
  <si>
    <t>HUYỆN BA BỂ</t>
  </si>
  <si>
    <t>VI</t>
  </si>
  <si>
    <t>HUYỆN BẠCH THÔNG</t>
  </si>
  <si>
    <t>VII</t>
  </si>
  <si>
    <t>TỔNG CỘNG</t>
  </si>
  <si>
    <r>
      <t>Dự kiến diện tích chuyển mục đích sử dụng đất (m</t>
    </r>
    <r>
      <rPr>
        <b/>
        <vertAlign val="superscript"/>
        <sz val="12"/>
        <rFont val="Times New Roman"/>
        <family val="1"/>
      </rPr>
      <t>2</t>
    </r>
    <r>
      <rPr>
        <b/>
        <sz val="12"/>
        <rFont val="Times New Roman"/>
        <family val="1"/>
      </rPr>
      <t>)</t>
    </r>
  </si>
  <si>
    <t>Nguồn vốn cấp cho việc bổi thường GPMB (đồng)</t>
  </si>
  <si>
    <t>Ghi chú</t>
  </si>
  <si>
    <r>
      <t>Dự kiến diện tích sử dụng đất (m</t>
    </r>
    <r>
      <rPr>
        <b/>
        <vertAlign val="superscript"/>
        <sz val="12"/>
        <color indexed="8"/>
        <rFont val="Times New Roman"/>
        <family val="1"/>
      </rPr>
      <t>2</t>
    </r>
    <r>
      <rPr>
        <b/>
        <sz val="12"/>
        <color indexed="8"/>
        <rFont val="Times New Roman"/>
        <family val="1"/>
      </rPr>
      <t>)</t>
    </r>
  </si>
  <si>
    <t>Tổng cộng</t>
  </si>
  <si>
    <t xml:space="preserve"> DANH MỤC CÔNG TRÌNH, DỰ ÁN CẦN THU HỒI ĐẤT ĐỂ THỰC HIỆN TRONG NĂM 2024</t>
  </si>
  <si>
    <t xml:space="preserve"> DANH MỤC CÔNG TRÌNH, DỰ ÁN CHUYỂN MỤC ĐÍCH ĐẤT TRỒNG LÚA, ĐẤT RỪNG PHÒNG HỘ, ĐẤT RỪNG ĐẶC DỤNG  ĐỂ THỰC HIỆN TRONG NĂM 2024</t>
  </si>
  <si>
    <t>Sở Xây dựng tỉnh Bắc Kạn</t>
  </si>
  <si>
    <t>Dự án Hệ thống thu gom và xử lý nước thải các thôn khu vực hồ Ba Bể</t>
  </si>
  <si>
    <t>Xã Nam Mẫu và xã Quảng Khê</t>
  </si>
  <si>
    <t>Xã Hà Hiệu</t>
  </si>
  <si>
    <t xml:space="preserve">Nghị Quyết số 64/NQ-HĐND ngày 14/7/2021 của HĐND tỉnh Bắc Kạn về việc phê duyệt chủ trương đâu tư và Quyết định số 1037/QĐ-UBND ngày 13/6/2022 của UBND tỉnh về phê duyệt báo cáo nghiên cứu khả thi đầu tư xây dựng    </t>
  </si>
  <si>
    <t>HUYỆN NGÂN SƠN</t>
  </si>
  <si>
    <t>Dự án cấp điện nông thôn tỉnh Bắc Kạn</t>
  </si>
  <si>
    <t>Nghị quyết số 35/NQ-HĐND ngày 05/6/2023 của Hội đồng nhân dân tỉnh Bắc Kạn về chủ trương đầu tư dự án cấp điện nông thôn tỉnh Bắc Kạn</t>
  </si>
  <si>
    <t>Văn bản số 2511/QK-HC ngày 07/8/2023 của Bộ Quốc phòng Quân khu 1 về việc thông báo danh mục, hạn mức đầu tư các dự án mở mới năm 2024 nguồn vốn NSQP (công trình phổ thông)</t>
  </si>
  <si>
    <t>Sửa chữa hư hỏng nền mặt đường và xử lý các điểm mất ATGT đoạn Km264+800 - Km265+600; Km266+00 - Km267+300; Km267+600 - Km270+00 QL279, tỉnh Bắc Kạn</t>
  </si>
  <si>
    <t>Sửa chữa đột xuất khắc phục sạt lở taluy dương tại Km84+950 QL.3B tỉnh Bắc Kạn</t>
  </si>
  <si>
    <t>xã Kim Hỷ</t>
  </si>
  <si>
    <t>xã Sơn Thành</t>
  </si>
  <si>
    <t>Sở Giao thông vận tải tỉnh Bắc Kạn</t>
  </si>
  <si>
    <t>Quyết định số 1430/QĐ-UBND ngày 02/8/2022 của UBND tỉnh Bắc Kạn về giao kế hoạch thực hiện, kế hoạch vốn đầu tư phát triển nguồn ngân sách nhà nước giai đoạn 2021-2025 và giao dự toán vốn đầu tư phát triển năm 2022 thực hiện chương trình mục tiêu quốc gia</t>
  </si>
  <si>
    <t>Ban QLDA ĐTXD huyện Pác Nặm</t>
  </si>
  <si>
    <t>Đường An Thắng - Tiến Bộ kết nối với xã Phan Thanh, huyện Nguyên Bình, tỉnh Cao Bằng</t>
  </si>
  <si>
    <t>Đường Nà Phẩn - Nà Nghè, xã Bộc Bố</t>
  </si>
  <si>
    <t>Đường Khuổi Ý - Bản Pjao, xã Cao Tân</t>
  </si>
  <si>
    <t>Đường từ suối Nặm Nhả đến nhà văn hóa Nặm Nhả</t>
  </si>
  <si>
    <t>Đường Phja Bây - Phja Sáng</t>
  </si>
  <si>
    <t>Đường trung tâm thôn Nặm Khiếu - Ổng Théc</t>
  </si>
  <si>
    <t>Cấp điện nông thôn Tỉnh Bắc Kạn</t>
  </si>
  <si>
    <t>Nghị quyết số 35/NQ-HĐND ngày 05/6/2023 của HĐND tỉnh Bắc Kạn về chủ trương đầu tư dự án Cấp điện nông thôn Tỉnh Bắc Kạn</t>
  </si>
  <si>
    <t>Công ty TNHH Ngọc Linh</t>
  </si>
  <si>
    <t>Quyết định số 1812/QĐ-UBND ngày 06/10/2023 của UBND tỉnh Bắc Kạn về việc Quyết định chấp thuận chủ trương đầu tư đồng thời chấp thuận nhà đầu tư</t>
  </si>
  <si>
    <t>Nghị quyết số 06/NQ-HĐND ngày 13/7/2023 của HĐND huyện Pác Nặm về việc điều chỉnh kế hoạch vốn đầu tư phát triển thực hiện các Chương trình mục tiêu quốc gia giai đoạn 2021-2025 (Lần 2)</t>
  </si>
  <si>
    <t>Xã An Thắng</t>
  </si>
  <si>
    <t>Xã Cao Tân</t>
  </si>
  <si>
    <t>Xã Xuân La</t>
  </si>
  <si>
    <t>Xã Cổ Linh</t>
  </si>
  <si>
    <t>Xã Nhạn Môn</t>
  </si>
  <si>
    <t>Các xã Bộc Bố, Cổ Linh, Xuân La</t>
  </si>
  <si>
    <t>Xã Bằng Thành</t>
  </si>
  <si>
    <t>Dự án bố trí ổn định dân cư tại chỗ các thôn thuộc xã Công Bằng, huyện Pác Nặm</t>
  </si>
  <si>
    <t>Đường An Thắng - Bằng Thành, huyện Pác Nặm (giai đoạn 1)</t>
  </si>
  <si>
    <t>Biểu số 03</t>
  </si>
  <si>
    <t>Chủ đầu tư</t>
  </si>
  <si>
    <t>Các Nghị quyết đã được thông qua</t>
  </si>
  <si>
    <t xml:space="preserve">Ghi chú </t>
  </si>
  <si>
    <t xml:space="preserve">Nghị quyết số 59/NQ-HĐND ngày 10/12/2022 của HĐND tỉnh Bắc Kạn </t>
  </si>
  <si>
    <t>Lý do: Trong quá trình thực hiện khảo sát, đo đạc bản đồ trích đo địa chính đất để lập phương án GPMB, qua đối chiếu với hồ sơ địa chính và xác nhận nguồn gốc sử dụng thì có sự thay đổi về loại đất, diện tích</t>
  </si>
  <si>
    <t xml:space="preserve">Trung tâm Khuyến công và Xúc tiến thương mại tỉnh Bắc Kạn (Đơn vị sự nghiệp công lập trực thuộc Sở Công thương) </t>
  </si>
  <si>
    <t>Thị trấn Bằng Lũng và xã Bằng Lãng</t>
  </si>
  <si>
    <t>Xã Nghĩa Tá</t>
  </si>
  <si>
    <t>Quyết định số 1758/QĐ-BNN-TL ngày 05/5/2023 của Bộ Nông nghiệp và Phát triển nông thôn về phê duyệt dự án cum công trình thuỷ lợi Bắc Kạn</t>
  </si>
  <si>
    <r>
      <t xml:space="preserve">Xây dựng hạ tầng kỹ thuật cơ bản các cụm công nghiệp trên địa bàn tỉnh Bắc Kạn </t>
    </r>
    <r>
      <rPr>
        <i/>
        <sz val="12"/>
        <rFont val="Times New Roman"/>
        <family val="1"/>
      </rPr>
      <t>(Cụm công nghiệp Nam Bằng Lũng)</t>
    </r>
  </si>
  <si>
    <t>Thị trấn Đồng Tâm</t>
  </si>
  <si>
    <t>Khắc phục sạt trượt taluy dương xuống khu nhà Huyện uỷ huyện Chợ Mới</t>
  </si>
  <si>
    <t>Nghị quyết số 78/NQ-HĐND ngày 14/6/2023 của HĐND huyện Chợ Mới về việc chủ trương đầu tư công trình: Khắc phục sạt trượt taluy dương xuống khu nhà Huyện uỷ huyện Chợ Mới</t>
  </si>
  <si>
    <t>Cấp điện nông thôn tỉnh Bắc Kạn</t>
  </si>
  <si>
    <t>Sửa chữa hư hỏng nền mặt đường và xử lý các điểm mất  ATGT đoạn Km272+500-Km277+450 QL279, tỉnh Bắc Kạn</t>
  </si>
  <si>
    <t>Ban QLDA ĐTXD huyện Ngân Sơn</t>
  </si>
  <si>
    <t>Đường Nà Ngần – Đông Van xã Thượng Quan</t>
  </si>
  <si>
    <t xml:space="preserve"> Ban QLDA ĐTXD huyện Ngân Sơn</t>
  </si>
  <si>
    <t>Nhà văn hóa xã Cốc Đán</t>
  </si>
  <si>
    <t>Xã Cốc Đán</t>
  </si>
  <si>
    <t>Đầu tư cơ sở vật chất trường mầm non Nà Khoang</t>
  </si>
  <si>
    <t>Đầu tư cơ sở chất Trường TH và THCS Thượng Ân</t>
  </si>
  <si>
    <t>Xã Đôn Phong</t>
  </si>
  <si>
    <t>Bố trí, ổn định dân cư tại chỗ các thôn thuộc xã Đôn Phong, huyện Bạch Thông, tỉnh Bắc Kạn</t>
  </si>
  <si>
    <t>Quyết định số 1445/QĐ-UBND ngày 10/8/2023 của UBND tỉnh Bắc Kạn về giao kế hoạch vốn đầu tư công trung hạn giai đoạn 2021-2025 thực hiện các CTMTQG trên địa bàn tỉnh Bắc Kạn</t>
  </si>
  <si>
    <t>BQLDA ĐTXD huyện Bạch Thông</t>
  </si>
  <si>
    <t>Chợ nông thôn xã Cao Sơn</t>
  </si>
  <si>
    <t>Xã Cao Sơn</t>
  </si>
  <si>
    <t>Quyết định số 3288/QĐ-UBND ngày 25/12/2022 của UBND huyện Bạch Thông về chủ trương đầu tư dự án Xây dựng chợ nông thôn xã Cao Sơn</t>
  </si>
  <si>
    <t>Chợ xã Mỹ Thanh</t>
  </si>
  <si>
    <t>Xã Mỹ Thanh</t>
  </si>
  <si>
    <t>Quyết định số 3284/QĐ-UBND ngày 25/11/2022 của UBND huyện Bạch Thông về chủ trương đầu tư dự án Xây dựng chợ xã Mỹ Thanh</t>
  </si>
  <si>
    <t>Trụ sở Công an xã Bằng Thành</t>
  </si>
  <si>
    <t>Xã Thanh Thịnh, Nông Hạ, Thanh Mai, Thanh Vận</t>
  </si>
  <si>
    <t>Tòa án nhân dân tỉnh</t>
  </si>
  <si>
    <t>Xây mới trụ sở làm việc Tòa án nhân dân huyện Bạch Thông</t>
  </si>
  <si>
    <t>Xã Tân Tú</t>
  </si>
  <si>
    <t>Xã Thuần Mang</t>
  </si>
  <si>
    <t>Xã Thượng Quan</t>
  </si>
  <si>
    <t>Di chuyển Ban Chỉ huy quân sự huyện Ba Bể</t>
  </si>
  <si>
    <t>Dự án đầu tư xây dựng công trình khai thác và chế biến Quặng Chì - Kẽm khu vực Phia Đăm - Khuổi Mạn, xã Bằng Thành, huyện Pác Nặm, tỉnh Bắc Kạn</t>
  </si>
  <si>
    <t>Xã Bộc Bố</t>
  </si>
  <si>
    <t>Thị trấn Nà Phặc</t>
  </si>
  <si>
    <t>Thị trấn Chợ Rã</t>
  </si>
  <si>
    <t>Sửa chữa, nâng cấp hồ Nà Kiến, xã Nghĩa Tá (Cụm công trình thuỷ lợi Bắc Kạn)</t>
  </si>
  <si>
    <t>Quyết định số 1676/QĐ-BGTVT ngày 14/9/2021 của Bộ Giao thông Vận tải về phê duyệt chủ trương đầu tư dự án: Đầu tư xây dựng tuyến Chợ Mới - BắcKạn</t>
  </si>
  <si>
    <t>Nghị quyết số 35/NQ-HĐND ngày 05/6/2023 của HĐND tỉnh Bắc Kạn về chủ trương đầu tư dự án cấp lưới điện nông thôn tỉnh Bắc Kạn</t>
  </si>
  <si>
    <t>Các xã Thượng Ân, Hiệp Lực, Cốc Đán và thị trấn Nà Phặc</t>
  </si>
  <si>
    <t>Ban QLDA ĐTXD tỉnh Bắc Kạn</t>
  </si>
  <si>
    <t>Nghị quyết số 07/NQ-HĐND ngày 29/9/2023 của HĐND huyện Ngân Sơn về việc phê duyệt thông qua danh mục dự án và Quyết định số 2065/QĐ-UBND ngày 06/10/2023 của UBND huyện Ngân sơn về việc giao kế hoạch thực hiện, kế hoạch vốn đầu tư công trung hạn giai đoạn 2021-2025 thực hiện các chương trình mục tiêu quốc gia trên địa bàn huyện Ngân Sơn;</t>
  </si>
  <si>
    <t>Nghị quyết số 61/NQ-HĐND ngày 14/7/2021 của HĐND tỉnh về chủ trương đầu tư dự án; Nghị quyết số 41/NQHĐND ngày 18/10/2022 của HĐND tỉnh về điều chỉnh chủ trương đầu tư dự án và Quyết định số 1600/QĐ-UBND ngày 05/9/2023 của UBND tỉnh Bắc Kạn về Phê duyệt Báo cáo nghiên cứu khả thi đầu tư xây dựng dự án Xây dựng hạ tầng kỹ thuật cơ bản các cụm công nghiệp trên địa bàn tỉnh Bắc Kạn</t>
  </si>
  <si>
    <t xml:space="preserve">Quyết định số 4181/QĐ-CĐBVN ngày 17/10/2023 của Cục Đường bộ Việt Nam về việc phê duyệt phương án và kế hoạch lựa chọn nhà đầu tư các gói thầu tư vấn công trình Sửa chữa hư hỏng nền mặt đường và xử lý các điểm mất ATGT đoạn Km264+800 - Km265+600; Km266+00 - Km267+300; Km267+600 - Km270+00 QL279, tỉnh Bắc Kạn </t>
  </si>
  <si>
    <t>Quyết định số 4354/QĐ-CĐBVN ngày 23/10/2023 của Cục Đường bộ Việt Nam về việc phê duyệt dự án sửa chữa đột xuất khắc phục sạt lở trên các tuyến  QL.3B, QL.3C và QL.279, tỉnh Bắc Kạn</t>
  </si>
  <si>
    <t>Xã Vũ Muộn</t>
  </si>
  <si>
    <t>Nghị quyết số 58/NQ-HĐND ngày 01/8/2023 của HĐND tỉnh Bắc Kạn về phân bổ kế hoạch vốn đầu tư công trung hạn giai đoạn 2021-2025 thực hiện các Chương trình mục tiêu Quốc gia trên địa bàn tỉnh Bắc Kạn</t>
  </si>
  <si>
    <t>Nghị quyết số 10/NQ-HĐND ngày 10/3/2023 của HĐND tỉnh về phê duyệt chủ trương đầu tư dự án xây dựng trụ sở làm việc Công an xã, thị trấn trên địa bàn tỉnh Bắc Kạn giai đoạn 2023-2025</t>
  </si>
  <si>
    <t>VIII</t>
  </si>
  <si>
    <t>THÀNH PHỐ BẮC KẠN</t>
  </si>
  <si>
    <t>Đầu tư xây dựng tuyến Chợ Mới - Bắc Kạn</t>
  </si>
  <si>
    <t>Xã Nông Thượng và phường Sông Cầu</t>
  </si>
  <si>
    <t>Quyết định số 1758/QĐ-BNN-TL ngày 05/5/2023 của Bộ Nông nghiệp và Phát triển nông thôn về phê duyệt dự án cụm công trình thuỷ lợi Bắc Kạn</t>
  </si>
  <si>
    <t>Quyết định số 1676/QĐ-BGTVT ngày 14/9/2021 của Bộ Giao thông vận tải về phê duyệt chủ trương đầu tư dự án: Đầu tư xây dựng tuyến Chợ Mới - BắcKạn</t>
  </si>
  <si>
    <t>Sở Giao thông vận tải Bắc Kạn</t>
  </si>
  <si>
    <t>Nghị quyết số 07/NQ-HĐND ngày 29/9/2023 của HĐND huyện Ngân Sơn về việc phê duyệt thông qua danh mục dự án và Quyết định số 2065/QĐ-UBND ngày 06/10/2023 của UBND huyện Ngân Sơn về việc giao kế hoạch thực hiện, kế hoạch vốn đầu tư công trung hạn giai đoạn 2021-2025 thực hiện các chương trình mục tiêu quốc gia trên địa bàn huyện Ngân Sơn.</t>
  </si>
  <si>
    <t>Nghị quyết số 07/NQ-HĐND ngày 29/9/2023 của HĐND huyện Ngân Sơn về việc phê duyệt thông qua danh mục dự án và Quyết định số 2065/QĐ-UBND ngày 06/10/2023 của UBND huyện Ngân Sơn về việc giao kế hoạch thực hiện, kế hoạch vốn đầu tư công trung hạn giai đoạn 2021-2025 thực hiện các chương trình mục tiêu quốc gia trên địa bàn huyện Ngân Sơn;</t>
  </si>
  <si>
    <t>Xã Thượng Ân</t>
  </si>
  <si>
    <t>Các xã Phúc Lộc, xã Hà Hiệu và  xã Đồng Phúc</t>
  </si>
  <si>
    <t>Văn bản số 252/TANDTC-KHTC ngày 22/8/2023 của Tòa án nhân dân tối cao về việc đề xuất bổ sung kế hoạch đầu tư công trung hạn giai đoàn 2021-2025 để chuẩn bị đầu tư dự án</t>
  </si>
  <si>
    <t xml:space="preserve"> DANH MỤC CÁC CÔNG TRÌNH, DỰ ÁN ĐỀ NGHỊ ĐIỀU CHỈNH TÊN, LOẠI ĐẤT, DIỆN TÍCH </t>
  </si>
  <si>
    <t>Bố trí ổn định tập trung dân cư vùng thiên tai tại khu Pù Pèn, thôn Nà Chảo - Nà Tậu, xã Công Bằng, huyện Pác Nặm, tỉnh Bắc Kạn  thuộc Chương trình MTQG phát triển kinh tế - xã hội vùng đồng bào dân tộc thiểu số và miền núi giai đoạn 2021 -2025</t>
  </si>
  <si>
    <t>Điều chỉnh theo văn bản số 6041/UBND-NNTNMT ngày 14/9/2023 của UBND tỉnh Bắc Kạn về việc điều chỉnh dự án Bố trí ổn định tập trung dân cư vùng thiên tai tại khu Pù Pèn, thôn Nà Chảo - Nà Tậu, xã Công Bằng, huyện Pác Nặm</t>
  </si>
  <si>
    <t>Ban QLDA ĐTXD công trình NN&amp;PTNT tỉnh Bắc Kạn</t>
  </si>
  <si>
    <t>Ban QLDA ĐTXD huyện Chợ Mới</t>
  </si>
  <si>
    <t xml:space="preserve">Ban QLDA ĐTXD công trình nông nghiệp và phát triển nông thôn tỉnh Bắc Kạn </t>
  </si>
  <si>
    <t>Ban QLDA ĐTXD công trình nông nghiệp và phát triển nông thôn tỉnh Bắc Kạn</t>
  </si>
  <si>
    <t>Quyết định số 4034/QĐ-CĐBVN ngày 13/10/2023 của Cục Đường bộ Việt Nam về việc phê duyệt dự án và Kế hoạch lựa chọn nhà thầu các gói thầu tư vấn công trình Sửa chữa hư hỏng nền mặt đường và xử lý các điểm mất  ATGT đoạn Km272+500-Km277+450 QL279, tỉnh Bắc Kạn</t>
  </si>
  <si>
    <t>Nghị quyết số 35/NQ-HĐND ngày 05/6/2023 của  HĐND tỉnh Bắc Kạn về chủ trương đầu tư dự án cấp điện nông thôn tỉnh Bắc Kạn</t>
  </si>
  <si>
    <t xml:space="preserve">Nghị quyết số 44/NQ-HĐND ngày 18/10/2022 của HĐND tỉnh Bắc Kạn </t>
  </si>
  <si>
    <t>Bộ chỉ huy Quân sự tỉnh Bắc Kạn</t>
  </si>
  <si>
    <t>(Kèm theo Nghị quyết số              /NQ-HĐND ngày     tháng 12 năm 2023 của  Hội đồng nhân dân tỉnh Bắc Kạn)</t>
  </si>
  <si>
    <t>Tên, loại đất. diện tích công trình, dự án đã được HĐND tỉnh thông qua</t>
  </si>
  <si>
    <t>Tên, loại đất. diện tích công trình, dự án sau điều chỉnh</t>
  </si>
  <si>
    <t>Ban quản lý dự án 2 - Bộ Giao thông vận tải</t>
  </si>
  <si>
    <t>Đầu tư xây dựng, cải tạo nâng cấp mạng lưới chợ vùng đồng bào dân tộc thiểu số và miền núi chương trình MTQG phát triển KT-XH vùng đồng bào DTTS&amp;MN năm 2024-2025.</t>
  </si>
  <si>
    <r>
      <t>Tổng diện tích (m</t>
    </r>
    <r>
      <rPr>
        <b/>
        <vertAlign val="superscript"/>
        <sz val="12"/>
        <rFont val="Times New Roman"/>
        <family val="1"/>
      </rPr>
      <t>2</t>
    </r>
    <r>
      <rPr>
        <b/>
        <sz val="12"/>
        <rFont val="Times New Roman"/>
        <family val="1"/>
      </rPr>
      <t>)</t>
    </r>
  </si>
  <si>
    <r>
      <t>Đất trồng lúa (m</t>
    </r>
    <r>
      <rPr>
        <b/>
        <vertAlign val="superscript"/>
        <sz val="12"/>
        <color indexed="8"/>
        <rFont val="Times New Roman"/>
        <family val="1"/>
      </rPr>
      <t>2</t>
    </r>
    <r>
      <rPr>
        <b/>
        <sz val="12"/>
        <color indexed="8"/>
        <rFont val="Times New Roman"/>
        <family val="1"/>
      </rPr>
      <t>)</t>
    </r>
  </si>
  <si>
    <r>
      <t>Các loại đất khác (m</t>
    </r>
    <r>
      <rPr>
        <b/>
        <vertAlign val="superscript"/>
        <sz val="12"/>
        <rFont val="Times New Roman"/>
        <family val="1"/>
      </rPr>
      <t>2</t>
    </r>
    <r>
      <rPr>
        <b/>
        <sz val="12"/>
        <rFont val="Times New Roman"/>
        <family val="1"/>
      </rPr>
      <t>)</t>
    </r>
  </si>
  <si>
    <r>
      <t>Đất rừng phòng hộ (m</t>
    </r>
    <r>
      <rPr>
        <b/>
        <vertAlign val="superscript"/>
        <sz val="12"/>
        <rFont val="Times New Roman"/>
        <family val="1"/>
      </rPr>
      <t>2</t>
    </r>
    <r>
      <rPr>
        <b/>
        <sz val="12"/>
        <rFont val="Times New Roman"/>
        <family val="1"/>
      </rPr>
      <t xml:space="preserve">) </t>
    </r>
  </si>
  <si>
    <r>
      <t>Tổng diện tích đã được thông qua tại Nghị quyết số 71/NQ-HĐND ngày 06/8/2021 và Nghị quyết số 44/NQ-HĐND ngày 18/10/2022 là 203.000m</t>
    </r>
    <r>
      <rPr>
        <vertAlign val="superscript"/>
        <sz val="12"/>
        <rFont val="Times New Roman"/>
        <family val="1"/>
      </rPr>
      <t>2</t>
    </r>
    <r>
      <rPr>
        <sz val="12"/>
        <rFont val="Times New Roman"/>
        <family val="1"/>
      </rPr>
      <t xml:space="preserve"> (trong đó: Đất trồng lúa là 60.800m</t>
    </r>
    <r>
      <rPr>
        <vertAlign val="superscript"/>
        <sz val="12"/>
        <rFont val="Times New Roman"/>
        <family val="1"/>
      </rPr>
      <t>2</t>
    </r>
    <r>
      <rPr>
        <sz val="12"/>
        <rFont val="Times New Roman"/>
        <family val="1"/>
      </rPr>
      <t>; các loại đất khác là 142.200m</t>
    </r>
    <r>
      <rPr>
        <vertAlign val="superscript"/>
        <sz val="12"/>
        <rFont val="Times New Roman"/>
        <family val="1"/>
      </rPr>
      <t>2</t>
    </r>
    <r>
      <rPr>
        <sz val="12"/>
        <rFont val="Times New Roman"/>
        <family val="1"/>
      </rPr>
      <t>). Nay  bổ sung thêm 11.550m</t>
    </r>
    <r>
      <rPr>
        <vertAlign val="superscript"/>
        <sz val="12"/>
        <rFont val="Times New Roman"/>
        <family val="1"/>
      </rPr>
      <t>2</t>
    </r>
    <r>
      <rPr>
        <sz val="12"/>
        <rFont val="Times New Roman"/>
        <family val="1"/>
      </rPr>
      <t xml:space="preserve"> (trong đó: Địa phận Thị trấn Bằng Lũng là 7.100m</t>
    </r>
    <r>
      <rPr>
        <vertAlign val="superscript"/>
        <sz val="12"/>
        <rFont val="Times New Roman"/>
        <family val="1"/>
      </rPr>
      <t>2</t>
    </r>
    <r>
      <rPr>
        <sz val="12"/>
        <rFont val="Times New Roman"/>
        <family val="1"/>
      </rPr>
      <t>; xã Bằng Lãng 4.450m</t>
    </r>
    <r>
      <rPr>
        <vertAlign val="superscript"/>
        <sz val="12"/>
        <rFont val="Times New Roman"/>
        <family val="1"/>
      </rPr>
      <t>2</t>
    </r>
    <r>
      <rPr>
        <sz val="12"/>
        <rFont val="Times New Roman"/>
        <family val="1"/>
      </rPr>
      <t>).</t>
    </r>
  </si>
  <si>
    <r>
      <t>Dự án đã được thông quá tại Nghị quyết số 99/NQ-HĐND ngày 07/12/2021 với diện tích 2.220.400 m</t>
    </r>
    <r>
      <rPr>
        <vertAlign val="superscript"/>
        <sz val="12"/>
        <color indexed="8"/>
        <rFont val="Times New Roman"/>
        <family val="1"/>
      </rPr>
      <t>2</t>
    </r>
    <r>
      <rPr>
        <sz val="12"/>
        <color indexed="8"/>
        <rFont val="Times New Roman"/>
        <family val="1"/>
      </rPr>
      <t>. Nay bổ sung 371.300m</t>
    </r>
    <r>
      <rPr>
        <vertAlign val="superscript"/>
        <sz val="12"/>
        <color indexed="8"/>
        <rFont val="Times New Roman"/>
        <family val="1"/>
      </rPr>
      <t>2</t>
    </r>
    <r>
      <rPr>
        <sz val="12"/>
        <color indexed="8"/>
        <rFont val="Times New Roman"/>
        <family val="1"/>
      </rPr>
      <t xml:space="preserve"> </t>
    </r>
  </si>
  <si>
    <r>
      <t>Công trình đã được HĐND tỉnh thông qua tại Nghị quyết số 71/NQ-HĐND ngày 06/8/2021 với diện tích 7.000 m</t>
    </r>
    <r>
      <rPr>
        <vertAlign val="superscript"/>
        <sz val="12"/>
        <color indexed="8"/>
        <rFont val="Times New Roman"/>
        <family val="1"/>
      </rPr>
      <t>2</t>
    </r>
    <r>
      <rPr>
        <sz val="12"/>
        <color indexed="8"/>
        <rFont val="Times New Roman"/>
        <family val="1"/>
      </rPr>
      <t xml:space="preserve"> đất khác và Nghị quyết số 44/NQ-HĐND ngày 18/10/2022 của HĐND tỉnh Bắc Kạn với diện tích 2.900 m</t>
    </r>
    <r>
      <rPr>
        <vertAlign val="superscript"/>
        <sz val="12"/>
        <color indexed="8"/>
        <rFont val="Times New Roman"/>
        <family val="1"/>
      </rPr>
      <t>2</t>
    </r>
    <r>
      <rPr>
        <sz val="12"/>
        <color indexed="8"/>
        <rFont val="Times New Roman"/>
        <family val="1"/>
      </rPr>
      <t xml:space="preserve"> đất trồng lúa. Nay bổ sung thêm 13.827,8 m</t>
    </r>
    <r>
      <rPr>
        <vertAlign val="superscript"/>
        <sz val="12"/>
        <color indexed="8"/>
        <rFont val="Times New Roman"/>
        <family val="1"/>
      </rPr>
      <t>2</t>
    </r>
    <r>
      <rPr>
        <sz val="12"/>
        <color indexed="8"/>
        <rFont val="Times New Roman"/>
        <family val="1"/>
      </rPr>
      <t xml:space="preserve"> (trong đó: 2.374,8 m</t>
    </r>
    <r>
      <rPr>
        <vertAlign val="superscript"/>
        <sz val="12"/>
        <color indexed="8"/>
        <rFont val="Times New Roman"/>
        <family val="1"/>
      </rPr>
      <t>2</t>
    </r>
    <r>
      <rPr>
        <sz val="12"/>
        <color indexed="8"/>
        <rFont val="Times New Roman"/>
        <family val="1"/>
      </rPr>
      <t xml:space="preserve"> đất trồng lúa và 11.553,0 m</t>
    </r>
    <r>
      <rPr>
        <vertAlign val="superscript"/>
        <sz val="12"/>
        <color indexed="8"/>
        <rFont val="Times New Roman"/>
        <family val="1"/>
      </rPr>
      <t>2</t>
    </r>
    <r>
      <rPr>
        <sz val="12"/>
        <color indexed="8"/>
        <rFont val="Times New Roman"/>
        <family val="1"/>
      </rPr>
      <t xml:space="preserve"> đất khác)</t>
    </r>
  </si>
  <si>
    <r>
      <t>Dự án đã được thông quá tại Nghị quyết số 99/NQ-HĐND ngày 07/12/2021 với diện tích 560.600,0 m</t>
    </r>
    <r>
      <rPr>
        <vertAlign val="superscript"/>
        <sz val="12"/>
        <color indexed="8"/>
        <rFont val="Times New Roman"/>
        <family val="1"/>
      </rPr>
      <t>2</t>
    </r>
    <r>
      <rPr>
        <sz val="12"/>
        <color indexed="8"/>
        <rFont val="Times New Roman"/>
        <family val="1"/>
      </rPr>
      <t>. Nay bổ sung 114.400,0m</t>
    </r>
    <r>
      <rPr>
        <vertAlign val="superscript"/>
        <sz val="12"/>
        <color indexed="8"/>
        <rFont val="Times New Roman"/>
        <family val="1"/>
      </rPr>
      <t>2</t>
    </r>
    <r>
      <rPr>
        <sz val="12"/>
        <color indexed="8"/>
        <rFont val="Times New Roman"/>
        <family val="1"/>
      </rPr>
      <t xml:space="preserve"> </t>
    </r>
  </si>
  <si>
    <r>
      <t>Tổng diện tích đã được thông qua tại Nghị quyết số 71/NQ-HĐND ngày 06/8/2021 và Nghị quyết số 44/NQ-HĐND ngày 18/10/2022 là 203.000m</t>
    </r>
    <r>
      <rPr>
        <vertAlign val="superscript"/>
        <sz val="12"/>
        <rFont val="Times New Roman"/>
        <family val="1"/>
      </rPr>
      <t>2</t>
    </r>
    <r>
      <rPr>
        <sz val="12"/>
        <rFont val="Times New Roman"/>
        <family val="1"/>
      </rPr>
      <t xml:space="preserve"> (trong đó: Đất trồng lúa 60.800m</t>
    </r>
    <r>
      <rPr>
        <vertAlign val="superscript"/>
        <sz val="12"/>
        <rFont val="Times New Roman"/>
        <family val="1"/>
      </rPr>
      <t>2</t>
    </r>
    <r>
      <rPr>
        <sz val="12"/>
        <rFont val="Times New Roman"/>
        <family val="1"/>
      </rPr>
      <t>). Nay bổ sung thêm 8.000m</t>
    </r>
    <r>
      <rPr>
        <vertAlign val="superscript"/>
        <sz val="12"/>
        <rFont val="Times New Roman"/>
        <family val="1"/>
      </rPr>
      <t>2</t>
    </r>
    <r>
      <rPr>
        <sz val="12"/>
        <rFont val="Times New Roman"/>
        <family val="1"/>
      </rPr>
      <t xml:space="preserve"> đất trồng lúa (trong đó: Địa phận TT Bằng Lũng là 4.000m</t>
    </r>
    <r>
      <rPr>
        <vertAlign val="superscript"/>
        <sz val="12"/>
        <rFont val="Times New Roman"/>
        <family val="1"/>
      </rPr>
      <t>2</t>
    </r>
    <r>
      <rPr>
        <sz val="12"/>
        <rFont val="Times New Roman"/>
        <family val="1"/>
      </rPr>
      <t>; xã Bằng Lãng 4.000m</t>
    </r>
    <r>
      <rPr>
        <vertAlign val="superscript"/>
        <sz val="12"/>
        <rFont val="Times New Roman"/>
        <family val="1"/>
      </rPr>
      <t>2</t>
    </r>
    <r>
      <rPr>
        <sz val="12"/>
        <rFont val="Times New Roman"/>
        <family val="1"/>
      </rPr>
      <t>).</t>
    </r>
  </si>
  <si>
    <r>
      <t>Công trình đã được HĐND tỉnh thông qua tại Nghị quyết số 71/NQ-HĐND ngày 06/8/2021 và Nghị quyết số 44/NQ-HĐND ngày 18/10/2022 của HĐND tỉnh Bắc Kạn với diện tích 2.900 m</t>
    </r>
    <r>
      <rPr>
        <vertAlign val="superscript"/>
        <sz val="12"/>
        <color indexed="8"/>
        <rFont val="Times New Roman"/>
        <family val="1"/>
      </rPr>
      <t>2</t>
    </r>
    <r>
      <rPr>
        <sz val="12"/>
        <color indexed="8"/>
        <rFont val="Times New Roman"/>
        <family val="1"/>
      </rPr>
      <t xml:space="preserve"> đất trồng lúa. Nay bổ sung thêm 2.374,8 m</t>
    </r>
    <r>
      <rPr>
        <vertAlign val="superscript"/>
        <sz val="12"/>
        <color indexed="8"/>
        <rFont val="Times New Roman"/>
        <family val="1"/>
      </rPr>
      <t>2</t>
    </r>
    <r>
      <rPr>
        <sz val="12"/>
        <color indexed="8"/>
        <rFont val="Times New Roman"/>
        <family val="1"/>
      </rPr>
      <t xml:space="preserve"> đất trồng lúa </t>
    </r>
  </si>
  <si>
    <r>
      <t>Công trình đã được HĐND tỉnh thông qua tại Nghị quyết số 59/NQ-HĐND ngày 10/12/2022 với tổng diện tích là 100.000 m</t>
    </r>
    <r>
      <rPr>
        <vertAlign val="superscript"/>
        <sz val="12"/>
        <color indexed="8"/>
        <rFont val="Times New Roman"/>
        <family val="1"/>
      </rPr>
      <t>2</t>
    </r>
    <r>
      <rPr>
        <sz val="12"/>
        <color indexed="8"/>
        <rFont val="Times New Roman"/>
        <family val="1"/>
      </rPr>
      <t xml:space="preserve"> đất khác. Nay điều chỉnh, bổ sung 250 m</t>
    </r>
    <r>
      <rPr>
        <vertAlign val="superscript"/>
        <sz val="12"/>
        <color indexed="8"/>
        <rFont val="Times New Roman"/>
        <family val="1"/>
      </rPr>
      <t>2</t>
    </r>
    <r>
      <rPr>
        <sz val="12"/>
        <color indexed="8"/>
        <rFont val="Times New Roman"/>
        <family val="1"/>
      </rPr>
      <t xml:space="preserve"> đất lúa, 5.500m</t>
    </r>
    <r>
      <rPr>
        <vertAlign val="superscript"/>
        <sz val="12"/>
        <color indexed="8"/>
        <rFont val="Times New Roman"/>
        <family val="1"/>
      </rPr>
      <t>2</t>
    </r>
    <r>
      <rPr>
        <sz val="12"/>
        <color indexed="8"/>
        <rFont val="Times New Roman"/>
        <family val="1"/>
      </rPr>
      <t xml:space="preserve"> đất rừng phòng hộ (tổng diện tích thu hồi đất không thay đổi)</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</si>
</sst>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0.0"/>
    <numFmt numFmtId="171" formatCode="_(* #,##0_);_(* \(#,##0\);_(* &quot;-&quot;??_);_(@_)"/>
    <numFmt numFmtId="172" formatCode="_(* #,##0.0_);_(* \(#,##0.0\);_(* &quot;-&quot;??_);_(@_)"/>
    <numFmt numFmtId="173" formatCode="#,##0.0;[Red]#,##0.0"/>
    <numFmt numFmtId="174" formatCode="#,##0;[Red]#,##0"/>
    <numFmt numFmtId="175" formatCode="#,##0.0_);\(#,##0.0\)"/>
    <numFmt numFmtId="176" formatCode="_-* #,##0.0\ _€_-;\-* #,##0.0\ _€_-;_-* &quot;-&quot;??\ _€_-;_-@_-"/>
    <numFmt numFmtId="177" formatCode="_-* #,##0\ _€_-;\-* #,##0\ _€_-;_-* &quot;-&quot;??\ _€_-;_-@_-"/>
    <numFmt numFmtId="178" formatCode="0_);\(0\)"/>
    <numFmt numFmtId="179" formatCode="#,##0.0\ _₫;\-#,##0.0\ _₫"/>
  </numFmts>
  <fonts count="87">
    <font>
      <sz val="10"/>
      <name val="Arial"/>
      <family val="0"/>
    </font>
    <font>
      <sz val="12"/>
      <name val="Times New Roman"/>
      <family val="1"/>
    </font>
    <font>
      <sz val="14"/>
      <name val="Times New Roman"/>
      <family val="1"/>
    </font>
    <font>
      <sz val="11"/>
      <name val="UVnTime"/>
      <family val="2"/>
    </font>
    <font>
      <sz val="11"/>
      <name val="Times New Roman"/>
      <family val="1"/>
    </font>
    <font>
      <sz val="8"/>
      <name val="Arial"/>
      <family val="2"/>
    </font>
    <font>
      <b/>
      <sz val="12"/>
      <color indexed="8"/>
      <name val="Times New Roman"/>
      <family val="1"/>
    </font>
    <font>
      <sz val="12"/>
      <color indexed="8"/>
      <name val="Times New Roman"/>
      <family val="1"/>
    </font>
    <font>
      <b/>
      <sz val="11"/>
      <name val="Times New Roman"/>
      <family val="1"/>
    </font>
    <font>
      <b/>
      <sz val="12"/>
      <name val="Times New Roman"/>
      <family val="1"/>
    </font>
    <font>
      <b/>
      <vertAlign val="superscript"/>
      <sz val="12"/>
      <name val="Times New Roman"/>
      <family val="1"/>
    </font>
    <font>
      <i/>
      <sz val="12"/>
      <name val="Times New Roman"/>
      <family val="1"/>
    </font>
    <font>
      <b/>
      <u val="single"/>
      <sz val="12"/>
      <name val="Times New Roman"/>
      <family val="1"/>
    </font>
    <font>
      <b/>
      <sz val="11"/>
      <color indexed="8"/>
      <name val="Times New Roman"/>
      <family val="1"/>
    </font>
    <font>
      <b/>
      <vertAlign val="superscript"/>
      <sz val="12"/>
      <color indexed="8"/>
      <name val="Times New Roman"/>
      <family val="1"/>
    </font>
    <font>
      <vertAlign val="superscript"/>
      <sz val="12"/>
      <color indexed="8"/>
      <name val="Times New Roman"/>
      <family val="1"/>
    </font>
    <font>
      <sz val="10"/>
      <name val="Times New Roman"/>
      <family val="1"/>
    </font>
    <font>
      <b/>
      <sz val="13"/>
      <color indexed="8"/>
      <name val="Times New Roman"/>
      <family val="1"/>
    </font>
    <font>
      <i/>
      <sz val="13"/>
      <name val="Times New Roman"/>
      <family val="1"/>
    </font>
    <font>
      <sz val="13"/>
      <name val="Times New Roman"/>
      <family val="1"/>
    </font>
    <font>
      <b/>
      <u val="single"/>
      <sz val="11"/>
      <name val="Times New Roman"/>
      <family val="1"/>
    </font>
    <font>
      <sz val="12"/>
      <name val="Calibri"/>
      <family val="2"/>
    </font>
    <font>
      <vertAlign val="superscript"/>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sz val="11"/>
      <color indexed="8"/>
      <name val="Calibri"/>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8"/>
      <name val="Times New Roman"/>
      <family val="1"/>
    </font>
    <font>
      <b/>
      <sz val="12"/>
      <color indexed="10"/>
      <name val="Times New Roman"/>
      <family val="1"/>
    </font>
    <font>
      <b/>
      <u val="single"/>
      <sz val="14"/>
      <color indexed="8"/>
      <name val="Times New Roman"/>
      <family val="1"/>
    </font>
    <font>
      <sz val="14"/>
      <color indexed="8"/>
      <name val="Times New Roman"/>
      <family val="1"/>
    </font>
    <font>
      <sz val="11"/>
      <color indexed="8"/>
      <name val="Times New Roman"/>
      <family val="1"/>
    </font>
    <font>
      <i/>
      <sz val="12"/>
      <color indexed="8"/>
      <name val="Times New Roman"/>
      <family val="1"/>
    </font>
    <font>
      <b/>
      <sz val="10"/>
      <color indexed="8"/>
      <name val="Times New Roman"/>
      <family val="1"/>
    </font>
    <font>
      <sz val="10"/>
      <color indexed="8"/>
      <name val="Times New Roman"/>
      <family val="1"/>
    </font>
    <font>
      <b/>
      <sz val="11"/>
      <color indexed="10"/>
      <name val="Times New Roman"/>
      <family val="1"/>
    </font>
    <font>
      <i/>
      <sz val="14"/>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1"/>
      <name val="Times New Roman"/>
      <family val="1"/>
    </font>
    <font>
      <b/>
      <sz val="14"/>
      <color theme="1"/>
      <name val="Times New Roman"/>
      <family val="1"/>
    </font>
    <font>
      <sz val="12"/>
      <color theme="1"/>
      <name val="Times New Roman"/>
      <family val="1"/>
    </font>
    <font>
      <b/>
      <sz val="12"/>
      <color rgb="FFFF0000"/>
      <name val="Times New Roman"/>
      <family val="1"/>
    </font>
    <font>
      <b/>
      <u val="single"/>
      <sz val="14"/>
      <color theme="1"/>
      <name val="Times New Roman"/>
      <family val="1"/>
    </font>
    <font>
      <sz val="14"/>
      <color theme="1"/>
      <name val="Times New Roman"/>
      <family val="1"/>
    </font>
    <font>
      <sz val="11"/>
      <color theme="1"/>
      <name val="Times New Roman"/>
      <family val="1"/>
    </font>
    <font>
      <b/>
      <sz val="11"/>
      <color theme="1"/>
      <name val="Times New Roman"/>
      <family val="1"/>
    </font>
    <font>
      <i/>
      <sz val="12"/>
      <color theme="1"/>
      <name val="Times New Roman"/>
      <family val="1"/>
    </font>
    <font>
      <b/>
      <sz val="10"/>
      <color theme="1"/>
      <name val="Times New Roman"/>
      <family val="1"/>
    </font>
    <font>
      <sz val="10"/>
      <color theme="1"/>
      <name val="Times New Roman"/>
      <family val="1"/>
    </font>
    <font>
      <b/>
      <sz val="11"/>
      <color rgb="FFFF0000"/>
      <name val="Times New Roman"/>
      <family val="1"/>
    </font>
    <font>
      <sz val="12"/>
      <color rgb="FF000000"/>
      <name val="Times New Roman"/>
      <family val="1"/>
    </font>
    <font>
      <i/>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86">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0" fillId="0" borderId="0">
      <alignment/>
      <protection/>
    </xf>
    <xf numFmtId="0" fontId="1" fillId="0" borderId="0">
      <alignment/>
      <protection/>
    </xf>
    <xf numFmtId="0" fontId="56" fillId="26" borderId="1" applyNumberFormat="0" applyAlignment="0" applyProtection="0"/>
    <xf numFmtId="0" fontId="57" fillId="27" borderId="2" applyNumberFormat="0" applyAlignment="0" applyProtection="0"/>
    <xf numFmtId="0" fontId="0" fillId="0" borderId="0">
      <alignment/>
      <protection/>
    </xf>
    <xf numFmtId="0" fontId="0" fillId="0" borderId="0">
      <alignment/>
      <protection/>
    </xf>
    <xf numFmtId="0" fontId="0" fillId="0" borderId="0">
      <alignment/>
      <protection/>
    </xf>
    <xf numFmtId="169" fontId="0"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7" fontId="1"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0" borderId="0">
      <alignment/>
      <protection/>
    </xf>
    <xf numFmtId="0" fontId="1" fillId="0" borderId="0">
      <alignment/>
      <protection/>
    </xf>
    <xf numFmtId="0" fontId="3" fillId="0" borderId="0">
      <alignment/>
      <protection/>
    </xf>
    <xf numFmtId="0" fontId="58"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58" fillId="0" borderId="0">
      <alignment/>
      <protection/>
    </xf>
    <xf numFmtId="0" fontId="58"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87">
    <xf numFmtId="0" fontId="0" fillId="0" borderId="0" xfId="0" applyAlignment="1">
      <alignment/>
    </xf>
    <xf numFmtId="0" fontId="7" fillId="32" borderId="0" xfId="0" applyFont="1" applyFill="1" applyAlignment="1">
      <alignment vertical="center"/>
    </xf>
    <xf numFmtId="0" fontId="6" fillId="32" borderId="0" xfId="0" applyFont="1" applyFill="1" applyAlignment="1">
      <alignment vertical="center"/>
    </xf>
    <xf numFmtId="3" fontId="6" fillId="32" borderId="0" xfId="0" applyNumberFormat="1" applyFont="1" applyFill="1" applyAlignment="1">
      <alignment horizontal="center" vertical="center" wrapText="1"/>
    </xf>
    <xf numFmtId="0" fontId="7" fillId="32" borderId="0" xfId="0" applyFont="1" applyFill="1" applyBorder="1" applyAlignment="1">
      <alignment vertical="center"/>
    </xf>
    <xf numFmtId="170" fontId="7" fillId="32" borderId="0" xfId="0" applyNumberFormat="1" applyFont="1" applyFill="1" applyBorder="1" applyAlignment="1">
      <alignment horizontal="right" vertical="center" wrapText="1"/>
    </xf>
    <xf numFmtId="3" fontId="6" fillId="32" borderId="0" xfId="0" applyNumberFormat="1" applyFont="1" applyFill="1" applyBorder="1" applyAlignment="1">
      <alignment horizontal="center" vertical="center" wrapText="1"/>
    </xf>
    <xf numFmtId="170" fontId="7" fillId="32" borderId="0" xfId="0" applyNumberFormat="1" applyFont="1" applyFill="1" applyAlignment="1">
      <alignment horizontal="right" vertical="center" wrapText="1"/>
    </xf>
    <xf numFmtId="174" fontId="7" fillId="32" borderId="0" xfId="0" applyNumberFormat="1" applyFont="1" applyFill="1" applyAlignment="1">
      <alignment horizontal="center" vertical="center" wrapText="1"/>
    </xf>
    <xf numFmtId="0" fontId="7" fillId="32" borderId="0" xfId="0" applyFont="1" applyFill="1" applyAlignment="1">
      <alignment horizontal="center" vertical="center" wrapText="1"/>
    </xf>
    <xf numFmtId="0" fontId="7" fillId="32" borderId="0" xfId="0" applyFont="1" applyFill="1" applyAlignment="1">
      <alignment vertical="center" wrapText="1"/>
    </xf>
    <xf numFmtId="3" fontId="1"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quotePrefix="1">
      <alignment horizontal="center" vertical="center" wrapText="1"/>
    </xf>
    <xf numFmtId="176" fontId="73" fillId="0" borderId="10" xfId="47" applyNumberFormat="1" applyFont="1" applyFill="1" applyBorder="1" applyAlignment="1">
      <alignment horizontal="center" vertical="center"/>
    </xf>
    <xf numFmtId="0" fontId="74" fillId="0" borderId="0" xfId="0" applyFont="1" applyFill="1" applyAlignment="1">
      <alignment vertical="center"/>
    </xf>
    <xf numFmtId="173" fontId="12" fillId="0" borderId="0" xfId="0" applyNumberFormat="1" applyFont="1" applyFill="1" applyBorder="1" applyAlignment="1">
      <alignment vertical="center" wrapText="1"/>
    </xf>
    <xf numFmtId="3" fontId="9" fillId="0" borderId="10" xfId="0" applyNumberFormat="1" applyFont="1" applyFill="1" applyBorder="1" applyAlignment="1">
      <alignment horizontal="center" vertical="center" wrapText="1"/>
    </xf>
    <xf numFmtId="3" fontId="11" fillId="0" borderId="10" xfId="0" applyNumberFormat="1" applyFont="1" applyFill="1" applyBorder="1" applyAlignment="1" quotePrefix="1">
      <alignment horizontal="center" vertical="center" wrapText="1"/>
    </xf>
    <xf numFmtId="4" fontId="8" fillId="0" borderId="10" xfId="77"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3" fontId="75"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0" fontId="75"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6" fillId="32" borderId="0" xfId="0" applyFont="1" applyFill="1" applyAlignment="1">
      <alignment vertical="center"/>
    </xf>
    <xf numFmtId="176" fontId="73" fillId="0" borderId="10" xfId="47" applyNumberFormat="1" applyFont="1" applyFill="1" applyBorder="1" applyAlignment="1">
      <alignment horizontal="right" vertical="center"/>
    </xf>
    <xf numFmtId="173" fontId="12"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8"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76" fontId="9" fillId="0" borderId="10" xfId="47" applyNumberFormat="1" applyFont="1" applyFill="1" applyBorder="1" applyAlignment="1">
      <alignment vertical="center"/>
    </xf>
    <xf numFmtId="0" fontId="6" fillId="0" borderId="10" xfId="0" applyFont="1" applyFill="1" applyBorder="1" applyAlignment="1">
      <alignment vertical="center" wrapText="1"/>
    </xf>
    <xf numFmtId="174" fontId="6" fillId="0" borderId="10" xfId="0" applyNumberFormat="1" applyFont="1" applyFill="1" applyBorder="1" applyAlignment="1">
      <alignment horizontal="center" vertical="center" wrapText="1"/>
    </xf>
    <xf numFmtId="172" fontId="9" fillId="0" borderId="10" xfId="0" applyNumberFormat="1" applyFont="1" applyFill="1" applyBorder="1" applyAlignment="1">
      <alignment vertical="center" wrapText="1"/>
    </xf>
    <xf numFmtId="171" fontId="73" fillId="0" borderId="10" xfId="47" applyNumberFormat="1" applyFont="1" applyFill="1" applyBorder="1" applyAlignment="1">
      <alignment horizontal="center" vertical="center"/>
    </xf>
    <xf numFmtId="171" fontId="73" fillId="0" borderId="10" xfId="47" applyNumberFormat="1" applyFont="1" applyFill="1" applyBorder="1" applyAlignment="1">
      <alignment horizontal="right" vertical="center"/>
    </xf>
    <xf numFmtId="173" fontId="77" fillId="0" borderId="0" xfId="0" applyNumberFormat="1" applyFont="1" applyFill="1" applyBorder="1" applyAlignment="1">
      <alignment horizontal="center" vertical="center" wrapText="1"/>
    </xf>
    <xf numFmtId="4" fontId="77" fillId="0" borderId="0" xfId="0" applyNumberFormat="1" applyFont="1" applyFill="1" applyBorder="1" applyAlignment="1">
      <alignment horizontal="right" vertical="center" wrapText="1"/>
    </xf>
    <xf numFmtId="173" fontId="77" fillId="0" borderId="0" xfId="0" applyNumberFormat="1" applyFont="1" applyFill="1" applyBorder="1" applyAlignment="1">
      <alignment horizontal="right" vertical="center" wrapText="1"/>
    </xf>
    <xf numFmtId="0" fontId="78" fillId="0" borderId="0" xfId="0" applyFont="1" applyFill="1" applyBorder="1" applyAlignment="1">
      <alignment vertical="center" wrapText="1"/>
    </xf>
    <xf numFmtId="0" fontId="79" fillId="0" borderId="0" xfId="0" applyFont="1" applyFill="1" applyBorder="1" applyAlignment="1">
      <alignment vertical="center"/>
    </xf>
    <xf numFmtId="3" fontId="80" fillId="0" borderId="0" xfId="0" applyNumberFormat="1" applyFont="1" applyFill="1" applyAlignment="1">
      <alignment horizontal="center" vertical="center" wrapText="1"/>
    </xf>
    <xf numFmtId="3" fontId="81" fillId="0" borderId="10" xfId="0" applyNumberFormat="1" applyFont="1" applyFill="1" applyBorder="1" applyAlignment="1" quotePrefix="1">
      <alignment horizontal="center" vertical="center" wrapText="1"/>
    </xf>
    <xf numFmtId="3" fontId="82" fillId="0" borderId="0" xfId="0" applyNumberFormat="1" applyFont="1" applyFill="1" applyAlignment="1">
      <alignment horizontal="center" vertical="center" wrapText="1"/>
    </xf>
    <xf numFmtId="178" fontId="75" fillId="0" borderId="10" xfId="77" applyNumberFormat="1" applyFont="1" applyFill="1" applyBorder="1" applyAlignment="1">
      <alignment horizontal="center" vertical="center" wrapText="1"/>
      <protection/>
    </xf>
    <xf numFmtId="0" fontId="75" fillId="0" borderId="10" xfId="75" applyNumberFormat="1" applyFont="1" applyFill="1" applyBorder="1" applyAlignment="1">
      <alignment horizontal="center" vertical="center" wrapText="1"/>
      <protection/>
    </xf>
    <xf numFmtId="3" fontId="73" fillId="0" borderId="0" xfId="0" applyNumberFormat="1" applyFont="1" applyFill="1" applyAlignment="1">
      <alignment horizontal="center" vertical="center" wrapText="1"/>
    </xf>
    <xf numFmtId="4" fontId="73" fillId="0" borderId="10" xfId="77" applyNumberFormat="1" applyFont="1" applyFill="1" applyBorder="1" applyAlignment="1">
      <alignment horizontal="center" vertical="center" wrapText="1"/>
      <protection/>
    </xf>
    <xf numFmtId="0" fontId="75" fillId="0" borderId="0" xfId="0" applyFont="1" applyFill="1" applyAlignment="1">
      <alignment vertical="center"/>
    </xf>
    <xf numFmtId="0" fontId="73" fillId="0" borderId="0" xfId="0" applyFont="1" applyFill="1" applyAlignment="1">
      <alignment vertical="center"/>
    </xf>
    <xf numFmtId="1" fontId="73" fillId="0" borderId="10" xfId="0" applyNumberFormat="1" applyFont="1" applyFill="1" applyBorder="1" applyAlignment="1">
      <alignment horizontal="center" vertical="center" wrapText="1"/>
    </xf>
    <xf numFmtId="1" fontId="73" fillId="0" borderId="10" xfId="50" applyNumberFormat="1" applyFont="1" applyFill="1" applyBorder="1" applyAlignment="1">
      <alignment horizontal="right" vertical="center"/>
    </xf>
    <xf numFmtId="0" fontId="73" fillId="0" borderId="10" xfId="0" applyFont="1" applyFill="1" applyBorder="1" applyAlignment="1">
      <alignment vertical="center" wrapText="1"/>
    </xf>
    <xf numFmtId="176" fontId="75" fillId="0" borderId="10" xfId="47" applyNumberFormat="1" applyFont="1" applyFill="1" applyBorder="1" applyAlignment="1">
      <alignment horizontal="right" vertical="center" wrapText="1"/>
    </xf>
    <xf numFmtId="174" fontId="75" fillId="0" borderId="0" xfId="0" applyNumberFormat="1" applyFont="1" applyFill="1" applyAlignment="1">
      <alignment horizontal="center" vertical="center" wrapText="1"/>
    </xf>
    <xf numFmtId="0" fontId="79" fillId="0" borderId="0" xfId="0" applyFont="1" applyFill="1" applyAlignment="1">
      <alignment horizontal="center" vertical="center" wrapText="1"/>
    </xf>
    <xf numFmtId="0" fontId="79" fillId="0" borderId="0" xfId="0" applyFont="1" applyFill="1" applyAlignment="1">
      <alignment horizontal="right" vertical="center" wrapText="1"/>
    </xf>
    <xf numFmtId="0" fontId="79" fillId="0" borderId="0" xfId="0" applyFont="1" applyFill="1" applyAlignment="1">
      <alignment vertical="center" wrapText="1"/>
    </xf>
    <xf numFmtId="0" fontId="79" fillId="0" borderId="0" xfId="0" applyFont="1" applyFill="1" applyAlignment="1">
      <alignment vertical="center"/>
    </xf>
    <xf numFmtId="0" fontId="75" fillId="0" borderId="10" xfId="40" applyFont="1" applyFill="1" applyBorder="1" applyAlignment="1">
      <alignment horizontal="center" vertical="center" wrapText="1"/>
      <protection/>
    </xf>
    <xf numFmtId="178" fontId="73" fillId="0" borderId="10" xfId="77" applyNumberFormat="1" applyFont="1" applyFill="1" applyBorder="1" applyAlignment="1">
      <alignment horizontal="center" vertical="center" wrapText="1"/>
      <protection/>
    </xf>
    <xf numFmtId="171" fontId="73" fillId="0" borderId="10" xfId="47" applyNumberFormat="1" applyFont="1" applyFill="1" applyBorder="1" applyAlignment="1">
      <alignment vertical="center"/>
    </xf>
    <xf numFmtId="177" fontId="73" fillId="0" borderId="10" xfId="47" applyNumberFormat="1" applyFont="1" applyFill="1" applyBorder="1" applyAlignment="1">
      <alignment horizontal="right" vertical="center"/>
    </xf>
    <xf numFmtId="177" fontId="77" fillId="0" borderId="0" xfId="0" applyNumberFormat="1" applyFont="1" applyFill="1" applyBorder="1" applyAlignment="1">
      <alignment horizontal="right" vertical="center" wrapText="1"/>
    </xf>
    <xf numFmtId="177" fontId="80" fillId="0" borderId="0" xfId="0" applyNumberFormat="1" applyFont="1" applyFill="1" applyAlignment="1">
      <alignment horizontal="right" vertical="center" wrapText="1"/>
    </xf>
    <xf numFmtId="0" fontId="78" fillId="32" borderId="0" xfId="0" applyFont="1" applyFill="1" applyBorder="1" applyAlignment="1">
      <alignment vertical="center"/>
    </xf>
    <xf numFmtId="171" fontId="79" fillId="32" borderId="0" xfId="47" applyNumberFormat="1" applyFont="1" applyFill="1" applyBorder="1" applyAlignment="1">
      <alignment horizontal="center" vertical="center"/>
    </xf>
    <xf numFmtId="173" fontId="77" fillId="0" borderId="0" xfId="0" applyNumberFormat="1" applyFont="1" applyFill="1" applyBorder="1" applyAlignment="1">
      <alignment horizontal="center" vertical="center" wrapText="1"/>
    </xf>
    <xf numFmtId="170" fontId="75" fillId="0" borderId="10" xfId="53" applyNumberFormat="1" applyFont="1" applyFill="1" applyBorder="1" applyAlignment="1">
      <alignment horizontal="center" vertical="center" wrapText="1"/>
    </xf>
    <xf numFmtId="164" fontId="75" fillId="0" borderId="10" xfId="78" applyNumberFormat="1" applyFont="1" applyFill="1" applyBorder="1" applyAlignment="1">
      <alignment horizontal="center" vertical="center"/>
      <protection/>
    </xf>
    <xf numFmtId="177" fontId="73" fillId="0" borderId="10" xfId="47" applyNumberFormat="1" applyFont="1" applyFill="1" applyBorder="1" applyAlignment="1">
      <alignment horizontal="center" vertical="center"/>
    </xf>
    <xf numFmtId="177" fontId="73" fillId="0" borderId="10" xfId="0" applyNumberFormat="1" applyFont="1" applyFill="1" applyBorder="1" applyAlignment="1">
      <alignment vertical="center" wrapText="1"/>
    </xf>
    <xf numFmtId="178" fontId="75" fillId="0" borderId="0" xfId="77" applyNumberFormat="1" applyFont="1" applyFill="1" applyBorder="1" applyAlignment="1">
      <alignment horizontal="center" vertical="center" wrapText="1"/>
      <protection/>
    </xf>
    <xf numFmtId="176" fontId="4" fillId="0" borderId="10" xfId="52" applyNumberFormat="1" applyFont="1" applyFill="1" applyBorder="1" applyAlignment="1">
      <alignment horizontal="center" vertical="center" wrapText="1"/>
    </xf>
    <xf numFmtId="176" fontId="4" fillId="0" borderId="10" xfId="52" applyNumberFormat="1" applyFont="1" applyFill="1" applyBorder="1" applyAlignment="1">
      <alignment horizontal="center"/>
    </xf>
    <xf numFmtId="3" fontId="1" fillId="32" borderId="10" xfId="0" applyNumberFormat="1" applyFont="1" applyFill="1" applyBorder="1" applyAlignment="1" quotePrefix="1">
      <alignment horizontal="center" vertical="center" wrapText="1"/>
    </xf>
    <xf numFmtId="0" fontId="1" fillId="0" borderId="10" xfId="0" applyFont="1" applyBorder="1" applyAlignment="1">
      <alignment horizontal="center" vertical="center" wrapText="1"/>
    </xf>
    <xf numFmtId="0" fontId="75" fillId="0" borderId="10" xfId="0" applyFont="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75" applyNumberFormat="1" applyFont="1" applyFill="1" applyBorder="1" applyAlignment="1">
      <alignment horizontal="center" vertical="center" wrapText="1"/>
      <protection/>
    </xf>
    <xf numFmtId="170" fontId="1" fillId="0" borderId="10" xfId="47" applyNumberFormat="1" applyFont="1" applyFill="1" applyBorder="1" applyAlignment="1">
      <alignment horizontal="center" vertical="center" wrapText="1"/>
    </xf>
    <xf numFmtId="170" fontId="1" fillId="0" borderId="10" xfId="47" applyNumberFormat="1" applyFont="1" applyBorder="1" applyAlignment="1">
      <alignment horizontal="center" wrapText="1"/>
    </xf>
    <xf numFmtId="3" fontId="75" fillId="0" borderId="10" xfId="47" applyNumberFormat="1" applyFont="1" applyFill="1" applyBorder="1" applyAlignment="1">
      <alignment horizontal="center" vertical="center" wrapText="1"/>
    </xf>
    <xf numFmtId="174" fontId="75" fillId="0" borderId="10" xfId="0" applyNumberFormat="1" applyFont="1" applyFill="1" applyBorder="1" applyAlignment="1">
      <alignment horizontal="center" vertical="center" wrapText="1"/>
    </xf>
    <xf numFmtId="174" fontId="75" fillId="0" borderId="10" xfId="0" applyNumberFormat="1" applyFont="1" applyBorder="1" applyAlignment="1">
      <alignment horizontal="center" vertical="center" wrapText="1"/>
    </xf>
    <xf numFmtId="174" fontId="1" fillId="32" borderId="10" xfId="75" applyNumberFormat="1" applyFont="1" applyFill="1" applyBorder="1" applyAlignment="1">
      <alignment horizontal="center" vertical="center" wrapText="1"/>
      <protection/>
    </xf>
    <xf numFmtId="173" fontId="75" fillId="0" borderId="10" xfId="47" applyNumberFormat="1" applyFont="1" applyFill="1" applyBorder="1" applyAlignment="1">
      <alignment horizontal="center" vertical="center"/>
    </xf>
    <xf numFmtId="174" fontId="1" fillId="0" borderId="10" xfId="0" applyNumberFormat="1" applyFont="1" applyBorder="1" applyAlignment="1">
      <alignment horizontal="center" vertical="center" wrapText="1"/>
    </xf>
    <xf numFmtId="174" fontId="7" fillId="0" borderId="10" xfId="0" applyNumberFormat="1" applyFont="1" applyFill="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0" fontId="16" fillId="0" borderId="0" xfId="0" applyFont="1" applyAlignment="1">
      <alignment horizontal="left" vertical="center" wrapText="1"/>
    </xf>
    <xf numFmtId="0" fontId="83" fillId="0" borderId="0" xfId="0" applyFont="1" applyAlignment="1">
      <alignment vertical="center" wrapText="1"/>
    </xf>
    <xf numFmtId="3" fontId="9" fillId="0" borderId="10" xfId="0" applyNumberFormat="1" applyFont="1" applyBorder="1" applyAlignment="1">
      <alignment horizontal="center" vertical="center" wrapText="1"/>
    </xf>
    <xf numFmtId="3" fontId="73"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3" fontId="79" fillId="0" borderId="10" xfId="71" applyNumberFormat="1" applyFont="1" applyBorder="1" applyAlignment="1">
      <alignment horizontal="center" vertical="center" wrapText="1"/>
      <protection/>
    </xf>
    <xf numFmtId="0" fontId="4" fillId="32" borderId="10" xfId="0" applyFont="1" applyFill="1" applyBorder="1" applyAlignment="1">
      <alignment horizontal="center" vertical="center" wrapText="1"/>
    </xf>
    <xf numFmtId="176" fontId="4" fillId="0" borderId="10" xfId="0" applyNumberFormat="1" applyFont="1" applyBorder="1" applyAlignment="1">
      <alignment horizontal="center" vertical="center"/>
    </xf>
    <xf numFmtId="0" fontId="79" fillId="0" borderId="1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176" fontId="1" fillId="0" borderId="10" xfId="52" applyNumberFormat="1" applyFont="1" applyFill="1" applyBorder="1" applyAlignment="1">
      <alignment horizontal="center" vertical="center" wrapText="1"/>
    </xf>
    <xf numFmtId="0" fontId="1" fillId="0" borderId="10" xfId="75" applyNumberFormat="1" applyFont="1" applyFill="1" applyBorder="1" applyAlignment="1">
      <alignment horizontal="center" vertical="center" wrapText="1"/>
      <protection/>
    </xf>
    <xf numFmtId="176" fontId="1" fillId="0" borderId="10" xfId="52" applyNumberFormat="1" applyFont="1" applyFill="1" applyBorder="1" applyAlignment="1">
      <alignment horizontal="center"/>
    </xf>
    <xf numFmtId="179" fontId="75" fillId="0" borderId="10" xfId="53" applyNumberFormat="1" applyFont="1" applyFill="1" applyBorder="1" applyAlignment="1">
      <alignment horizontal="center" vertical="center" wrapText="1"/>
    </xf>
    <xf numFmtId="175" fontId="1" fillId="0" borderId="10" xfId="52" applyNumberFormat="1" applyFont="1" applyFill="1" applyBorder="1" applyAlignment="1">
      <alignment horizontal="center" vertical="center" wrapText="1"/>
    </xf>
    <xf numFmtId="176" fontId="73" fillId="0" borderId="10" xfId="52" applyNumberFormat="1" applyFont="1" applyFill="1" applyBorder="1" applyAlignment="1">
      <alignment horizontal="center" vertical="center" wrapText="1"/>
    </xf>
    <xf numFmtId="3" fontId="75" fillId="0" borderId="10" xfId="75" applyNumberFormat="1" applyFont="1" applyFill="1" applyBorder="1" applyAlignment="1">
      <alignment horizontal="center" vertical="center" wrapText="1"/>
      <protection/>
    </xf>
    <xf numFmtId="164" fontId="75" fillId="0" borderId="10" xfId="78" applyNumberFormat="1" applyFont="1" applyFill="1" applyBorder="1" applyAlignment="1">
      <alignment horizontal="right" vertical="center"/>
      <protection/>
    </xf>
    <xf numFmtId="3" fontId="75" fillId="0" borderId="10" xfId="78" applyNumberFormat="1" applyFont="1" applyFill="1" applyBorder="1" applyAlignment="1">
      <alignment horizontal="center" vertical="center"/>
      <protection/>
    </xf>
    <xf numFmtId="0" fontId="13" fillId="32" borderId="0" xfId="0" applyFont="1" applyFill="1" applyAlignment="1">
      <alignment vertical="center"/>
    </xf>
    <xf numFmtId="173" fontId="13" fillId="0" borderId="10" xfId="0" applyNumberFormat="1" applyFont="1" applyFill="1" applyBorder="1" applyAlignment="1">
      <alignment horizontal="center" vertical="center" wrapText="1"/>
    </xf>
    <xf numFmtId="3" fontId="9" fillId="32" borderId="10" xfId="47" applyNumberFormat="1" applyFont="1" applyFill="1" applyBorder="1" applyAlignment="1" quotePrefix="1">
      <alignment horizontal="center" vertical="center" wrapText="1"/>
    </xf>
    <xf numFmtId="0" fontId="73" fillId="0" borderId="10" xfId="0" applyFont="1" applyFill="1" applyBorder="1" applyAlignment="1">
      <alignment horizontal="center" vertical="center"/>
    </xf>
    <xf numFmtId="0" fontId="75" fillId="0" borderId="0" xfId="0" applyFont="1" applyFill="1" applyBorder="1" applyAlignment="1">
      <alignment vertical="center"/>
    </xf>
    <xf numFmtId="0" fontId="73" fillId="0" borderId="10" xfId="0" applyFont="1" applyFill="1" applyBorder="1" applyAlignment="1">
      <alignment vertical="center"/>
    </xf>
    <xf numFmtId="176" fontId="1" fillId="32" borderId="10" xfId="52" applyNumberFormat="1" applyFont="1" applyFill="1" applyBorder="1" applyAlignment="1">
      <alignment horizontal="center" vertical="center" wrapText="1"/>
    </xf>
    <xf numFmtId="177" fontId="81" fillId="0" borderId="10" xfId="47" applyNumberFormat="1" applyFont="1" applyFill="1" applyBorder="1" applyAlignment="1" quotePrefix="1">
      <alignment horizontal="center" vertical="center" wrapText="1"/>
    </xf>
    <xf numFmtId="0" fontId="75" fillId="32" borderId="10" xfId="75" applyNumberFormat="1" applyFont="1" applyFill="1" applyBorder="1" applyAlignment="1">
      <alignment horizontal="center" vertical="center" wrapText="1"/>
      <protection/>
    </xf>
    <xf numFmtId="174" fontId="75" fillId="32" borderId="10" xfId="0" applyNumberFormat="1" applyFont="1" applyFill="1" applyBorder="1" applyAlignment="1">
      <alignment horizontal="center" vertical="center" wrapText="1"/>
    </xf>
    <xf numFmtId="179" fontId="73" fillId="0" borderId="10" xfId="53" applyNumberFormat="1" applyFont="1" applyFill="1" applyBorder="1" applyAlignment="1">
      <alignment horizontal="center" vertical="center" wrapText="1"/>
    </xf>
    <xf numFmtId="176" fontId="1" fillId="0" borderId="10" xfId="47" applyNumberFormat="1" applyFont="1" applyFill="1" applyBorder="1" applyAlignment="1">
      <alignment vertical="center" wrapText="1"/>
    </xf>
    <xf numFmtId="176" fontId="1" fillId="32" borderId="10" xfId="47" applyNumberFormat="1" applyFont="1" applyFill="1" applyBorder="1" applyAlignment="1" quotePrefix="1">
      <alignment vertical="center" wrapText="1"/>
    </xf>
    <xf numFmtId="164" fontId="75" fillId="32" borderId="10" xfId="78" applyNumberFormat="1" applyFont="1" applyFill="1" applyBorder="1" applyAlignment="1">
      <alignment horizontal="center" vertical="center"/>
      <protection/>
    </xf>
    <xf numFmtId="164" fontId="73" fillId="0" borderId="10" xfId="78" applyNumberFormat="1" applyFont="1" applyFill="1" applyBorder="1" applyAlignment="1">
      <alignment horizontal="center" vertical="center"/>
      <protection/>
    </xf>
    <xf numFmtId="1" fontId="1" fillId="0"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176" fontId="8" fillId="0" borderId="10" xfId="47" applyNumberFormat="1" applyFont="1" applyFill="1" applyBorder="1" applyAlignment="1">
      <alignment vertical="center"/>
    </xf>
    <xf numFmtId="176" fontId="84" fillId="0" borderId="10" xfId="47" applyNumberFormat="1" applyFont="1" applyFill="1" applyBorder="1" applyAlignment="1">
      <alignment vertical="center"/>
    </xf>
    <xf numFmtId="0" fontId="75" fillId="32" borderId="10" xfId="0" applyFont="1" applyFill="1" applyBorder="1" applyAlignment="1">
      <alignment horizontal="center" vertical="center" wrapText="1"/>
    </xf>
    <xf numFmtId="3" fontId="9" fillId="0" borderId="11" xfId="0" applyNumberFormat="1" applyFont="1" applyBorder="1" applyAlignment="1">
      <alignment horizontal="center" vertical="center" wrapText="1"/>
    </xf>
    <xf numFmtId="3" fontId="4" fillId="0" borderId="10" xfId="0" applyNumberFormat="1" applyFont="1" applyBorder="1" applyAlignment="1" quotePrefix="1">
      <alignment horizontal="center" vertical="center" wrapText="1"/>
    </xf>
    <xf numFmtId="0" fontId="4" fillId="32" borderId="10" xfId="75" applyFont="1" applyFill="1" applyBorder="1" applyAlignment="1">
      <alignment horizontal="center" vertical="center" wrapText="1"/>
      <protection/>
    </xf>
    <xf numFmtId="0" fontId="4" fillId="0" borderId="10" xfId="0" applyFont="1" applyBorder="1" applyAlignment="1">
      <alignment horizontal="center" vertical="center" wrapText="1"/>
    </xf>
    <xf numFmtId="173" fontId="4" fillId="32" borderId="10" xfId="47" applyNumberFormat="1" applyFont="1" applyFill="1" applyBorder="1" applyAlignment="1">
      <alignment horizontal="center" vertical="center" wrapText="1"/>
    </xf>
    <xf numFmtId="173" fontId="4" fillId="0" borderId="12" xfId="0" applyNumberFormat="1" applyFont="1" applyBorder="1" applyAlignment="1">
      <alignment horizontal="right" vertical="center" wrapText="1"/>
    </xf>
    <xf numFmtId="173" fontId="4" fillId="32" borderId="10" xfId="0" applyNumberFormat="1" applyFont="1" applyFill="1" applyBorder="1" applyAlignment="1">
      <alignment vertical="center" wrapText="1"/>
    </xf>
    <xf numFmtId="3"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xf>
    <xf numFmtId="0" fontId="85" fillId="0" borderId="10" xfId="0" applyFont="1" applyBorder="1" applyAlignment="1">
      <alignment horizontal="center" vertical="center" wrapText="1"/>
    </xf>
    <xf numFmtId="3" fontId="85" fillId="0" borderId="10" xfId="0" applyNumberFormat="1" applyFont="1" applyBorder="1" applyAlignment="1">
      <alignment horizontal="center" vertical="center"/>
    </xf>
    <xf numFmtId="0" fontId="85" fillId="0" borderId="10" xfId="0" applyFont="1" applyBorder="1" applyAlignment="1">
      <alignment horizontal="center" vertical="center"/>
    </xf>
    <xf numFmtId="0" fontId="85" fillId="33" borderId="10" xfId="0" applyFont="1" applyFill="1" applyBorder="1" applyAlignment="1">
      <alignment horizontal="center" vertical="center" wrapText="1"/>
    </xf>
    <xf numFmtId="0" fontId="21" fillId="0" borderId="10" xfId="0" applyFont="1" applyBorder="1" applyAlignment="1">
      <alignment horizontal="center" vertical="center"/>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xf>
    <xf numFmtId="171" fontId="1" fillId="0" borderId="10" xfId="56" applyNumberFormat="1" applyFont="1" applyFill="1" applyBorder="1" applyAlignment="1">
      <alignment horizontal="center" vertical="center"/>
    </xf>
    <xf numFmtId="174" fontId="73" fillId="0" borderId="10" xfId="0" applyNumberFormat="1" applyFont="1" applyFill="1" applyBorder="1" applyAlignment="1">
      <alignment horizontal="center" vertical="center" wrapText="1"/>
    </xf>
    <xf numFmtId="173" fontId="1" fillId="0" borderId="10" xfId="52" applyNumberFormat="1" applyFont="1" applyFill="1" applyBorder="1" applyAlignment="1">
      <alignment horizontal="center" vertical="center" wrapText="1"/>
    </xf>
    <xf numFmtId="0" fontId="75" fillId="0" borderId="10" xfId="0" applyFont="1" applyFill="1" applyBorder="1" applyAlignment="1">
      <alignment vertical="center" wrapText="1"/>
    </xf>
    <xf numFmtId="177" fontId="75" fillId="0" borderId="0" xfId="0" applyNumberFormat="1" applyFont="1" applyFill="1" applyAlignment="1">
      <alignment vertical="center"/>
    </xf>
    <xf numFmtId="176" fontId="73" fillId="0" borderId="10" xfId="47" applyNumberFormat="1" applyFont="1" applyFill="1" applyBorder="1" applyAlignment="1">
      <alignment vertical="center" wrapText="1"/>
    </xf>
    <xf numFmtId="3"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xf>
    <xf numFmtId="3" fontId="73" fillId="0" borderId="10" xfId="0" applyNumberFormat="1" applyFont="1" applyFill="1" applyBorder="1" applyAlignment="1">
      <alignment horizontal="left" vertical="center" wrapText="1"/>
    </xf>
    <xf numFmtId="0" fontId="73" fillId="0" borderId="10" xfId="0" applyFont="1" applyFill="1" applyBorder="1" applyAlignment="1">
      <alignment horizontal="left" vertical="center" wrapText="1"/>
    </xf>
    <xf numFmtId="178" fontId="73" fillId="0" borderId="10" xfId="77" applyNumberFormat="1" applyFont="1" applyFill="1" applyBorder="1" applyAlignment="1">
      <alignment horizontal="center" vertical="center" wrapText="1"/>
      <protection/>
    </xf>
    <xf numFmtId="0" fontId="73" fillId="0" borderId="10" xfId="0" applyFont="1" applyFill="1" applyBorder="1" applyAlignment="1">
      <alignment horizontal="left" vertical="center"/>
    </xf>
    <xf numFmtId="173" fontId="77" fillId="0" borderId="0" xfId="0" applyNumberFormat="1" applyFont="1" applyFill="1" applyBorder="1" applyAlignment="1">
      <alignment horizontal="center" vertical="center" wrapText="1"/>
    </xf>
    <xf numFmtId="173" fontId="74" fillId="0" borderId="0" xfId="0" applyNumberFormat="1" applyFont="1" applyFill="1" applyBorder="1" applyAlignment="1">
      <alignment horizontal="center" vertical="center" wrapText="1"/>
    </xf>
    <xf numFmtId="173" fontId="86" fillId="0" borderId="13" xfId="0" applyNumberFormat="1" applyFont="1" applyFill="1" applyBorder="1" applyAlignment="1">
      <alignment horizontal="center" vertical="center" wrapText="1"/>
    </xf>
    <xf numFmtId="177" fontId="73" fillId="0" borderId="10" xfId="0" applyNumberFormat="1" applyFont="1" applyFill="1" applyBorder="1" applyAlignment="1">
      <alignment horizontal="center" vertical="center" wrapText="1"/>
    </xf>
    <xf numFmtId="174" fontId="73" fillId="0" borderId="10" xfId="0" applyNumberFormat="1" applyFont="1" applyFill="1" applyBorder="1" applyAlignment="1">
      <alignment horizontal="center" vertical="center" wrapText="1"/>
    </xf>
    <xf numFmtId="174" fontId="73" fillId="0" borderId="10" xfId="0" applyNumberFormat="1"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left" vertical="center" wrapText="1"/>
    </xf>
    <xf numFmtId="173" fontId="12" fillId="0" borderId="0" xfId="0" applyNumberFormat="1" applyFont="1" applyFill="1" applyBorder="1" applyAlignment="1">
      <alignment horizontal="center" vertical="center" wrapText="1"/>
    </xf>
    <xf numFmtId="173" fontId="9" fillId="0" borderId="0" xfId="0" applyNumberFormat="1" applyFont="1" applyFill="1" applyBorder="1" applyAlignment="1">
      <alignment horizontal="center" vertical="center" wrapText="1"/>
    </xf>
    <xf numFmtId="173" fontId="11" fillId="0" borderId="13" xfId="0" applyNumberFormat="1" applyFont="1" applyFill="1" applyBorder="1" applyAlignment="1">
      <alignment horizontal="center" vertical="center" wrapText="1"/>
    </xf>
    <xf numFmtId="174" fontId="9"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74" fontId="6" fillId="0" borderId="10" xfId="0" applyNumberFormat="1" applyFont="1" applyFill="1" applyBorder="1" applyAlignment="1">
      <alignment horizontal="left" vertical="center" wrapText="1"/>
    </xf>
    <xf numFmtId="0" fontId="80" fillId="0" borderId="10" xfId="0" applyFont="1" applyFill="1" applyBorder="1" applyAlignment="1">
      <alignment horizontal="center" vertical="center"/>
    </xf>
    <xf numFmtId="3" fontId="9" fillId="0" borderId="14"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173" fontId="20" fillId="0" borderId="0" xfId="0" applyNumberFormat="1" applyFont="1" applyAlignment="1">
      <alignment horizontal="center" vertical="center" wrapText="1"/>
    </xf>
    <xf numFmtId="173" fontId="17" fillId="0" borderId="0" xfId="0" applyNumberFormat="1" applyFont="1" applyAlignment="1">
      <alignment horizontal="center" vertical="center" wrapText="1"/>
    </xf>
    <xf numFmtId="173" fontId="18" fillId="0" borderId="13"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cellXfs>
  <cellStyles count="8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Bình thường 3 2" xfId="41"/>
    <cellStyle name="Calculation" xfId="42"/>
    <cellStyle name="Check Cell" xfId="43"/>
    <cellStyle name="Chuẩn 2" xfId="44"/>
    <cellStyle name="Chuẩn 3" xfId="45"/>
    <cellStyle name="Chuẩn 6" xfId="46"/>
    <cellStyle name="Comma" xfId="47"/>
    <cellStyle name="Comma [0]" xfId="48"/>
    <cellStyle name="Comma 2" xfId="49"/>
    <cellStyle name="Comma 2 3" xfId="50"/>
    <cellStyle name="Comma 3" xfId="51"/>
    <cellStyle name="Comma 3 6" xfId="52"/>
    <cellStyle name="Comma 4" xfId="53"/>
    <cellStyle name="Comma 5" xfId="54"/>
    <cellStyle name="Comma 6" xfId="55"/>
    <cellStyle name="Comma 8"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2" xfId="70"/>
    <cellStyle name="Normal 3" xfId="71"/>
    <cellStyle name="Normal 3 2" xfId="72"/>
    <cellStyle name="Normal 3 4 2" xfId="73"/>
    <cellStyle name="Normal 4" xfId="74"/>
    <cellStyle name="Normal 4 2 2" xfId="75"/>
    <cellStyle name="Normal 5" xfId="76"/>
    <cellStyle name="Normal 78" xfId="77"/>
    <cellStyle name="Normal 79" xfId="78"/>
    <cellStyle name="Normal 80" xfId="79"/>
    <cellStyle name="Note" xfId="80"/>
    <cellStyle name="Output" xfId="81"/>
    <cellStyle name="Percent"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51"/>
  <sheetViews>
    <sheetView tabSelected="1" zoomScale="90" zoomScaleNormal="90" zoomScaleSheetLayoutView="77" zoomScalePageLayoutView="80" workbookViewId="0" topLeftCell="A1">
      <selection activeCell="A2" sqref="A2:I2"/>
    </sheetView>
  </sheetViews>
  <sheetFormatPr defaultColWidth="8.8515625" defaultRowHeight="12.75"/>
  <cols>
    <col min="1" max="1" width="5.8515625" style="57" customWidth="1"/>
    <col min="2" max="2" width="19.28125" style="57" customWidth="1"/>
    <col min="3" max="3" width="24.00390625" style="58" customWidth="1"/>
    <col min="4" max="4" width="13.7109375" style="58" customWidth="1"/>
    <col min="5" max="5" width="41.421875" style="58" customWidth="1"/>
    <col min="6" max="6" width="15.00390625" style="67" customWidth="1"/>
    <col min="7" max="7" width="23.00390625" style="59" customWidth="1"/>
    <col min="8" max="8" width="18.28125" style="59" customWidth="1"/>
    <col min="9" max="9" width="23.00390625" style="60" customWidth="1"/>
    <col min="10" max="10" width="39.421875" style="61" customWidth="1"/>
    <col min="11" max="16384" width="8.8515625" style="61" customWidth="1"/>
  </cols>
  <sheetData>
    <row r="1" spans="1:9" s="43" customFormat="1" ht="18.75">
      <c r="A1" s="162" t="s">
        <v>4</v>
      </c>
      <c r="B1" s="162"/>
      <c r="C1" s="39"/>
      <c r="D1" s="40"/>
      <c r="E1" s="70"/>
      <c r="F1" s="66"/>
      <c r="G1" s="41"/>
      <c r="H1" s="41"/>
      <c r="I1" s="42"/>
    </row>
    <row r="2" spans="1:9" s="43" customFormat="1" ht="24" customHeight="1">
      <c r="A2" s="163" t="s">
        <v>43</v>
      </c>
      <c r="B2" s="163"/>
      <c r="C2" s="163"/>
      <c r="D2" s="163"/>
      <c r="E2" s="163"/>
      <c r="F2" s="163"/>
      <c r="G2" s="163"/>
      <c r="H2" s="163"/>
      <c r="I2" s="163"/>
    </row>
    <row r="3" spans="1:9" s="43" customFormat="1" ht="22.5" customHeight="1">
      <c r="A3" s="164" t="s">
        <v>161</v>
      </c>
      <c r="B3" s="164"/>
      <c r="C3" s="164"/>
      <c r="D3" s="164"/>
      <c r="E3" s="164"/>
      <c r="F3" s="164"/>
      <c r="G3" s="164"/>
      <c r="H3" s="164"/>
      <c r="I3" s="164"/>
    </row>
    <row r="4" spans="1:9" s="44" customFormat="1" ht="35.25" customHeight="1">
      <c r="A4" s="156" t="s">
        <v>0</v>
      </c>
      <c r="B4" s="156" t="s">
        <v>25</v>
      </c>
      <c r="C4" s="156" t="s">
        <v>1</v>
      </c>
      <c r="D4" s="156" t="s">
        <v>13</v>
      </c>
      <c r="E4" s="156" t="s">
        <v>26</v>
      </c>
      <c r="F4" s="165" t="s">
        <v>41</v>
      </c>
      <c r="G4" s="156" t="s">
        <v>39</v>
      </c>
      <c r="H4" s="156"/>
      <c r="I4" s="156" t="s">
        <v>40</v>
      </c>
    </row>
    <row r="5" spans="1:9" s="44" customFormat="1" ht="47.25" customHeight="1">
      <c r="A5" s="156"/>
      <c r="B5" s="156"/>
      <c r="C5" s="156"/>
      <c r="D5" s="156"/>
      <c r="E5" s="156"/>
      <c r="F5" s="165"/>
      <c r="G5" s="141" t="s">
        <v>19</v>
      </c>
      <c r="H5" s="141" t="s">
        <v>18</v>
      </c>
      <c r="I5" s="156"/>
    </row>
    <row r="6" spans="1:9" s="46" customFormat="1" ht="18.75" customHeight="1">
      <c r="A6" s="45" t="s">
        <v>5</v>
      </c>
      <c r="B6" s="45" t="s">
        <v>6</v>
      </c>
      <c r="C6" s="45" t="s">
        <v>7</v>
      </c>
      <c r="D6" s="45" t="s">
        <v>8</v>
      </c>
      <c r="E6" s="45" t="s">
        <v>9</v>
      </c>
      <c r="F6" s="120" t="s">
        <v>20</v>
      </c>
      <c r="G6" s="45" t="s">
        <v>10</v>
      </c>
      <c r="H6" s="45" t="s">
        <v>11</v>
      </c>
      <c r="I6" s="45" t="s">
        <v>12</v>
      </c>
    </row>
    <row r="7" spans="1:9" s="46" customFormat="1" ht="21" customHeight="1">
      <c r="A7" s="141" t="s">
        <v>21</v>
      </c>
      <c r="B7" s="158" t="s">
        <v>27</v>
      </c>
      <c r="C7" s="158"/>
      <c r="D7" s="158"/>
      <c r="E7" s="158"/>
      <c r="F7" s="158"/>
      <c r="G7" s="158"/>
      <c r="H7" s="158"/>
      <c r="I7" s="158"/>
    </row>
    <row r="8" spans="1:9" s="49" customFormat="1" ht="258.75" customHeight="1">
      <c r="A8" s="11">
        <v>1</v>
      </c>
      <c r="B8" s="11" t="s">
        <v>87</v>
      </c>
      <c r="C8" s="13" t="s">
        <v>91</v>
      </c>
      <c r="D8" s="13" t="s">
        <v>88</v>
      </c>
      <c r="E8" s="105" t="s">
        <v>132</v>
      </c>
      <c r="F8" s="108">
        <v>11550</v>
      </c>
      <c r="G8" s="149">
        <v>59960864031</v>
      </c>
      <c r="H8" s="150"/>
      <c r="I8" s="128" t="s">
        <v>170</v>
      </c>
    </row>
    <row r="9" spans="1:9" s="49" customFormat="1" ht="84" customHeight="1">
      <c r="A9" s="11">
        <v>2</v>
      </c>
      <c r="B9" s="11" t="s">
        <v>155</v>
      </c>
      <c r="C9" s="13" t="s">
        <v>126</v>
      </c>
      <c r="D9" s="13" t="s">
        <v>89</v>
      </c>
      <c r="E9" s="105" t="s">
        <v>142</v>
      </c>
      <c r="F9" s="108">
        <v>95000</v>
      </c>
      <c r="G9" s="119">
        <v>86968419000</v>
      </c>
      <c r="H9" s="106"/>
      <c r="I9" s="19"/>
    </row>
    <row r="10" spans="1:9" s="49" customFormat="1" ht="24" customHeight="1">
      <c r="A10" s="160" t="s">
        <v>28</v>
      </c>
      <c r="B10" s="160"/>
      <c r="C10" s="160"/>
      <c r="D10" s="50"/>
      <c r="E10" s="25"/>
      <c r="F10" s="109">
        <f>SUM(F8:F9)</f>
        <v>106550</v>
      </c>
      <c r="G10" s="109">
        <f>SUM(G8:G9)</f>
        <v>146929283031</v>
      </c>
      <c r="H10" s="109">
        <f>SUM(H8:H9)</f>
        <v>0</v>
      </c>
      <c r="I10" s="141"/>
    </row>
    <row r="11" spans="1:9" s="49" customFormat="1" ht="27.75" customHeight="1">
      <c r="A11" s="141" t="s">
        <v>24</v>
      </c>
      <c r="B11" s="158" t="s">
        <v>22</v>
      </c>
      <c r="C11" s="158"/>
      <c r="D11" s="158"/>
      <c r="E11" s="158"/>
      <c r="F11" s="158"/>
      <c r="G11" s="158"/>
      <c r="H11" s="158"/>
      <c r="I11" s="158"/>
    </row>
    <row r="12" spans="1:9" s="51" customFormat="1" ht="85.5" customHeight="1">
      <c r="A12" s="47">
        <v>1</v>
      </c>
      <c r="B12" s="48" t="s">
        <v>154</v>
      </c>
      <c r="C12" s="13" t="s">
        <v>93</v>
      </c>
      <c r="D12" s="48" t="s">
        <v>92</v>
      </c>
      <c r="E12" s="13" t="s">
        <v>94</v>
      </c>
      <c r="F12" s="107">
        <v>6000</v>
      </c>
      <c r="G12" s="72">
        <v>550000000</v>
      </c>
      <c r="H12" s="72"/>
      <c r="I12" s="47"/>
    </row>
    <row r="13" spans="1:9" s="51" customFormat="1" ht="117.75" customHeight="1">
      <c r="A13" s="47">
        <v>2</v>
      </c>
      <c r="B13" s="48" t="s">
        <v>164</v>
      </c>
      <c r="C13" s="79" t="s">
        <v>140</v>
      </c>
      <c r="D13" s="48" t="s">
        <v>115</v>
      </c>
      <c r="E13" s="22" t="s">
        <v>143</v>
      </c>
      <c r="F13" s="107">
        <v>371300</v>
      </c>
      <c r="G13" s="72">
        <v>385000000000</v>
      </c>
      <c r="H13" s="72"/>
      <c r="I13" s="47" t="s">
        <v>171</v>
      </c>
    </row>
    <row r="14" spans="1:9" s="52" customFormat="1" ht="24" customHeight="1">
      <c r="A14" s="157" t="s">
        <v>28</v>
      </c>
      <c r="B14" s="157"/>
      <c r="C14" s="157"/>
      <c r="D14" s="142"/>
      <c r="E14" s="53"/>
      <c r="F14" s="28">
        <f>SUM(F12:F13)</f>
        <v>377300</v>
      </c>
      <c r="G14" s="28">
        <f>SUM(G12:G13)</f>
        <v>385550000000</v>
      </c>
      <c r="H14" s="28">
        <f>SUM(H12:H13)</f>
        <v>0</v>
      </c>
      <c r="I14" s="37"/>
    </row>
    <row r="15" spans="1:9" s="52" customFormat="1" ht="24" customHeight="1">
      <c r="A15" s="142" t="s">
        <v>29</v>
      </c>
      <c r="B15" s="161" t="s">
        <v>50</v>
      </c>
      <c r="C15" s="161"/>
      <c r="D15" s="161"/>
      <c r="E15" s="161"/>
      <c r="F15" s="161"/>
      <c r="G15" s="161"/>
      <c r="H15" s="161"/>
      <c r="I15" s="161"/>
    </row>
    <row r="16" spans="1:9" s="52" customFormat="1" ht="108.75" customHeight="1">
      <c r="A16" s="47">
        <v>1</v>
      </c>
      <c r="B16" s="110" t="s">
        <v>130</v>
      </c>
      <c r="C16" s="110" t="s">
        <v>95</v>
      </c>
      <c r="D16" s="110" t="s">
        <v>129</v>
      </c>
      <c r="E16" s="110" t="s">
        <v>128</v>
      </c>
      <c r="F16" s="107">
        <v>260</v>
      </c>
      <c r="G16" s="111">
        <v>175000000</v>
      </c>
      <c r="H16" s="112"/>
      <c r="I16" s="47"/>
    </row>
    <row r="17" spans="1:9" s="52" customFormat="1" ht="123" customHeight="1">
      <c r="A17" s="47">
        <v>2</v>
      </c>
      <c r="B17" s="48" t="s">
        <v>144</v>
      </c>
      <c r="C17" s="48" t="s">
        <v>96</v>
      </c>
      <c r="D17" s="48" t="s">
        <v>119</v>
      </c>
      <c r="E17" s="121" t="s">
        <v>157</v>
      </c>
      <c r="F17" s="107">
        <v>30000</v>
      </c>
      <c r="G17" s="72">
        <v>3500000000</v>
      </c>
      <c r="H17" s="72"/>
      <c r="I17" s="47"/>
    </row>
    <row r="18" spans="1:9" s="52" customFormat="1" ht="162" customHeight="1">
      <c r="A18" s="47">
        <v>3</v>
      </c>
      <c r="B18" s="137" t="s">
        <v>97</v>
      </c>
      <c r="C18" s="48" t="s">
        <v>98</v>
      </c>
      <c r="D18" s="48" t="s">
        <v>120</v>
      </c>
      <c r="E18" s="48" t="s">
        <v>145</v>
      </c>
      <c r="F18" s="107">
        <v>4000</v>
      </c>
      <c r="G18" s="126">
        <v>30000000</v>
      </c>
      <c r="H18" s="72"/>
      <c r="I18" s="47"/>
    </row>
    <row r="19" spans="1:9" s="52" customFormat="1" ht="144" customHeight="1">
      <c r="A19" s="47">
        <v>4</v>
      </c>
      <c r="B19" s="48" t="s">
        <v>99</v>
      </c>
      <c r="C19" s="48" t="s">
        <v>100</v>
      </c>
      <c r="D19" s="48" t="s">
        <v>101</v>
      </c>
      <c r="E19" s="48" t="s">
        <v>131</v>
      </c>
      <c r="F19" s="107">
        <v>1500</v>
      </c>
      <c r="G19" s="126">
        <v>15000000</v>
      </c>
      <c r="H19" s="72"/>
      <c r="I19" s="47"/>
    </row>
    <row r="20" spans="1:9" s="52" customFormat="1" ht="150.75" customHeight="1">
      <c r="A20" s="47">
        <v>5</v>
      </c>
      <c r="B20" s="48" t="s">
        <v>97</v>
      </c>
      <c r="C20" s="48" t="s">
        <v>102</v>
      </c>
      <c r="D20" s="48" t="s">
        <v>124</v>
      </c>
      <c r="E20" s="48" t="s">
        <v>146</v>
      </c>
      <c r="F20" s="107">
        <v>5000</v>
      </c>
      <c r="G20" s="72">
        <v>570000000</v>
      </c>
      <c r="H20" s="72"/>
      <c r="I20" s="47"/>
    </row>
    <row r="21" spans="1:9" s="52" customFormat="1" ht="153.75" customHeight="1">
      <c r="A21" s="47">
        <v>6</v>
      </c>
      <c r="B21" s="48" t="s">
        <v>97</v>
      </c>
      <c r="C21" s="48" t="s">
        <v>103</v>
      </c>
      <c r="D21" s="48" t="s">
        <v>147</v>
      </c>
      <c r="E21" s="48" t="s">
        <v>145</v>
      </c>
      <c r="F21" s="107">
        <v>1500</v>
      </c>
      <c r="G21" s="72">
        <v>370000000</v>
      </c>
      <c r="H21" s="72"/>
      <c r="I21" s="47"/>
    </row>
    <row r="22" spans="1:9" s="52" customFormat="1" ht="33" customHeight="1">
      <c r="A22" s="157" t="s">
        <v>28</v>
      </c>
      <c r="B22" s="157"/>
      <c r="C22" s="157"/>
      <c r="D22" s="157"/>
      <c r="E22" s="53"/>
      <c r="F22" s="123">
        <f>SUM(F16:F21)</f>
        <v>42260</v>
      </c>
      <c r="G22" s="123">
        <f>SUM(G16:G21)</f>
        <v>4660000000</v>
      </c>
      <c r="H22" s="123"/>
      <c r="I22" s="37"/>
    </row>
    <row r="23" spans="1:9" s="52" customFormat="1" ht="29.25" customHeight="1">
      <c r="A23" s="142" t="s">
        <v>30</v>
      </c>
      <c r="B23" s="159" t="s">
        <v>31</v>
      </c>
      <c r="C23" s="159"/>
      <c r="D23" s="159"/>
      <c r="E23" s="159"/>
      <c r="F23" s="159"/>
      <c r="G23" s="159"/>
      <c r="H23" s="159"/>
      <c r="I23" s="159"/>
    </row>
    <row r="24" spans="1:9" s="51" customFormat="1" ht="176.25" customHeight="1">
      <c r="A24" s="22">
        <v>1</v>
      </c>
      <c r="B24" s="24" t="s">
        <v>58</v>
      </c>
      <c r="C24" s="62" t="s">
        <v>54</v>
      </c>
      <c r="D24" s="22" t="s">
        <v>56</v>
      </c>
      <c r="E24" s="82" t="s">
        <v>133</v>
      </c>
      <c r="F24" s="107">
        <v>35000</v>
      </c>
      <c r="G24" s="85">
        <v>2000000000</v>
      </c>
      <c r="H24" s="56"/>
      <c r="I24" s="24"/>
    </row>
    <row r="25" spans="1:9" s="51" customFormat="1" ht="110.25" customHeight="1">
      <c r="A25" s="22">
        <v>2</v>
      </c>
      <c r="B25" s="24" t="s">
        <v>58</v>
      </c>
      <c r="C25" s="82" t="s">
        <v>55</v>
      </c>
      <c r="D25" s="24" t="s">
        <v>57</v>
      </c>
      <c r="E25" s="82" t="s">
        <v>134</v>
      </c>
      <c r="F25" s="107">
        <v>4500</v>
      </c>
      <c r="G25" s="85">
        <v>1000000000</v>
      </c>
      <c r="H25" s="56"/>
      <c r="I25" s="24"/>
    </row>
    <row r="26" spans="1:9" s="52" customFormat="1" ht="32.25" customHeight="1">
      <c r="A26" s="157" t="s">
        <v>28</v>
      </c>
      <c r="B26" s="157"/>
      <c r="C26" s="157"/>
      <c r="D26" s="142"/>
      <c r="E26" s="53"/>
      <c r="F26" s="123">
        <f>SUM(F24:F25)</f>
        <v>39500</v>
      </c>
      <c r="G26" s="65">
        <f>SUM(G24:G25)</f>
        <v>3000000000</v>
      </c>
      <c r="H26" s="28">
        <f>SUM(H24:H25)</f>
        <v>0</v>
      </c>
      <c r="I26" s="37"/>
    </row>
    <row r="27" spans="1:9" s="52" customFormat="1" ht="24.75" customHeight="1">
      <c r="A27" s="142" t="s">
        <v>32</v>
      </c>
      <c r="B27" s="159" t="s">
        <v>33</v>
      </c>
      <c r="C27" s="159"/>
      <c r="D27" s="159"/>
      <c r="E27" s="159"/>
      <c r="F27" s="159"/>
      <c r="G27" s="159"/>
      <c r="H27" s="159"/>
      <c r="I27" s="159"/>
    </row>
    <row r="28" spans="1:10" s="51" customFormat="1" ht="275.25" customHeight="1">
      <c r="A28" s="47">
        <v>1</v>
      </c>
      <c r="B28" s="48" t="s">
        <v>45</v>
      </c>
      <c r="C28" s="48" t="s">
        <v>46</v>
      </c>
      <c r="D28" s="48" t="s">
        <v>47</v>
      </c>
      <c r="E28" s="48" t="s">
        <v>49</v>
      </c>
      <c r="F28" s="71">
        <v>13927.8</v>
      </c>
      <c r="G28" s="72">
        <v>3000000000</v>
      </c>
      <c r="H28" s="112"/>
      <c r="I28" s="47" t="s">
        <v>172</v>
      </c>
      <c r="J28" s="75"/>
    </row>
    <row r="29" spans="1:10" s="51" customFormat="1" ht="72" customHeight="1">
      <c r="A29" s="47">
        <v>2</v>
      </c>
      <c r="B29" s="81" t="s">
        <v>130</v>
      </c>
      <c r="C29" s="81" t="s">
        <v>51</v>
      </c>
      <c r="D29" s="81" t="s">
        <v>148</v>
      </c>
      <c r="E29" s="78" t="s">
        <v>158</v>
      </c>
      <c r="F29" s="125">
        <v>268</v>
      </c>
      <c r="G29" s="72">
        <v>175000000</v>
      </c>
      <c r="H29" s="115"/>
      <c r="I29" s="81"/>
      <c r="J29" s="75"/>
    </row>
    <row r="30" spans="1:9" s="16" customFormat="1" ht="24.75" customHeight="1">
      <c r="A30" s="160" t="s">
        <v>28</v>
      </c>
      <c r="B30" s="160"/>
      <c r="C30" s="160"/>
      <c r="D30" s="63"/>
      <c r="E30" s="63"/>
      <c r="F30" s="123">
        <f>SUM(F28:F29)</f>
        <v>14195.8</v>
      </c>
      <c r="G30" s="74">
        <f>SUM(G28:G29)</f>
        <v>3175000000</v>
      </c>
      <c r="H30" s="74">
        <f>SUM(H28:H29)</f>
        <v>0</v>
      </c>
      <c r="I30" s="37"/>
    </row>
    <row r="31" spans="1:9" s="52" customFormat="1" ht="24" customHeight="1">
      <c r="A31" s="142" t="s">
        <v>34</v>
      </c>
      <c r="B31" s="159" t="s">
        <v>35</v>
      </c>
      <c r="C31" s="159"/>
      <c r="D31" s="142"/>
      <c r="E31" s="53"/>
      <c r="F31" s="73"/>
      <c r="G31" s="54"/>
      <c r="H31" s="38"/>
      <c r="I31" s="37"/>
    </row>
    <row r="32" spans="1:9" s="52" customFormat="1" ht="79.5" customHeight="1">
      <c r="A32" s="143">
        <v>1</v>
      </c>
      <c r="B32" s="143" t="s">
        <v>116</v>
      </c>
      <c r="C32" s="143" t="s">
        <v>117</v>
      </c>
      <c r="D32" s="143" t="s">
        <v>118</v>
      </c>
      <c r="E32" s="143" t="s">
        <v>149</v>
      </c>
      <c r="F32" s="107">
        <v>5000</v>
      </c>
      <c r="G32" s="107">
        <v>200000000</v>
      </c>
      <c r="H32" s="144"/>
      <c r="I32" s="37"/>
    </row>
    <row r="33" spans="1:9" s="52" customFormat="1" ht="79.5" customHeight="1">
      <c r="A33" s="143">
        <v>2</v>
      </c>
      <c r="B33" s="11" t="s">
        <v>155</v>
      </c>
      <c r="C33" s="143" t="s">
        <v>105</v>
      </c>
      <c r="D33" s="143" t="s">
        <v>104</v>
      </c>
      <c r="E33" s="143" t="s">
        <v>106</v>
      </c>
      <c r="F33" s="107">
        <v>35000</v>
      </c>
      <c r="G33" s="107">
        <v>1000000000</v>
      </c>
      <c r="H33" s="145"/>
      <c r="I33" s="37"/>
    </row>
    <row r="34" spans="1:9" s="52" customFormat="1" ht="66.75" customHeight="1">
      <c r="A34" s="143">
        <v>3</v>
      </c>
      <c r="B34" s="11" t="s">
        <v>107</v>
      </c>
      <c r="C34" s="146" t="s">
        <v>108</v>
      </c>
      <c r="D34" s="143" t="s">
        <v>109</v>
      </c>
      <c r="E34" s="143" t="s">
        <v>110</v>
      </c>
      <c r="F34" s="107">
        <v>3000</v>
      </c>
      <c r="G34" s="107">
        <v>500000000</v>
      </c>
      <c r="H34" s="147"/>
      <c r="I34" s="37"/>
    </row>
    <row r="35" spans="1:9" s="52" customFormat="1" ht="66" customHeight="1">
      <c r="A35" s="143">
        <v>4</v>
      </c>
      <c r="B35" s="11" t="s">
        <v>107</v>
      </c>
      <c r="C35" s="148" t="s">
        <v>111</v>
      </c>
      <c r="D35" s="143" t="s">
        <v>112</v>
      </c>
      <c r="E35" s="143" t="s">
        <v>113</v>
      </c>
      <c r="F35" s="107">
        <v>3000</v>
      </c>
      <c r="G35" s="107">
        <v>500000000</v>
      </c>
      <c r="H35" s="145"/>
      <c r="I35" s="37"/>
    </row>
    <row r="36" spans="1:9" s="52" customFormat="1" ht="126" customHeight="1">
      <c r="A36" s="143">
        <v>5</v>
      </c>
      <c r="B36" s="110" t="s">
        <v>130</v>
      </c>
      <c r="C36" s="110" t="s">
        <v>165</v>
      </c>
      <c r="D36" s="48" t="s">
        <v>135</v>
      </c>
      <c r="E36" s="88" t="s">
        <v>136</v>
      </c>
      <c r="F36" s="107">
        <v>3000</v>
      </c>
      <c r="G36" s="107">
        <v>500000000</v>
      </c>
      <c r="H36" s="145"/>
      <c r="I36" s="37"/>
    </row>
    <row r="37" spans="1:9" s="16" customFormat="1" ht="19.5" customHeight="1">
      <c r="A37" s="157" t="s">
        <v>28</v>
      </c>
      <c r="B37" s="157"/>
      <c r="C37" s="157"/>
      <c r="D37" s="25"/>
      <c r="E37" s="25"/>
      <c r="F37" s="123">
        <f>SUM(F32:F36)</f>
        <v>49000</v>
      </c>
      <c r="G37" s="65">
        <f>SUM(G32:G36)</f>
        <v>2700000000</v>
      </c>
      <c r="H37" s="65">
        <f>SUM(H32:H36)</f>
        <v>0</v>
      </c>
      <c r="I37" s="64"/>
    </row>
    <row r="38" spans="1:9" s="52" customFormat="1" ht="30.75" customHeight="1">
      <c r="A38" s="151" t="s">
        <v>36</v>
      </c>
      <c r="B38" s="167" t="s">
        <v>23</v>
      </c>
      <c r="C38" s="167"/>
      <c r="D38" s="167"/>
      <c r="E38" s="167"/>
      <c r="F38" s="167"/>
      <c r="G38" s="167"/>
      <c r="H38" s="167"/>
      <c r="I38" s="167"/>
    </row>
    <row r="39" spans="1:9" s="117" customFormat="1" ht="78.75">
      <c r="A39" s="86">
        <v>1</v>
      </c>
      <c r="B39" s="88" t="s">
        <v>60</v>
      </c>
      <c r="C39" s="88" t="s">
        <v>61</v>
      </c>
      <c r="D39" s="87" t="s">
        <v>72</v>
      </c>
      <c r="E39" s="88" t="s">
        <v>71</v>
      </c>
      <c r="F39" s="89">
        <v>80000</v>
      </c>
      <c r="G39" s="87">
        <v>150000000</v>
      </c>
      <c r="H39" s="86"/>
      <c r="I39" s="86"/>
    </row>
    <row r="40" spans="1:9" s="117" customFormat="1" ht="78.75">
      <c r="A40" s="86">
        <v>2</v>
      </c>
      <c r="B40" s="88" t="s">
        <v>60</v>
      </c>
      <c r="C40" s="88" t="s">
        <v>62</v>
      </c>
      <c r="D40" s="87" t="s">
        <v>123</v>
      </c>
      <c r="E40" s="88" t="s">
        <v>71</v>
      </c>
      <c r="F40" s="89">
        <v>50000</v>
      </c>
      <c r="G40" s="87">
        <v>2000000000</v>
      </c>
      <c r="H40" s="86"/>
      <c r="I40" s="86"/>
    </row>
    <row r="41" spans="1:9" s="117" customFormat="1" ht="79.5" customHeight="1">
      <c r="A41" s="86">
        <v>3</v>
      </c>
      <c r="B41" s="88" t="s">
        <v>60</v>
      </c>
      <c r="C41" s="88" t="s">
        <v>63</v>
      </c>
      <c r="D41" s="87" t="s">
        <v>73</v>
      </c>
      <c r="E41" s="88" t="s">
        <v>71</v>
      </c>
      <c r="F41" s="89">
        <v>22500</v>
      </c>
      <c r="G41" s="87">
        <v>180000000</v>
      </c>
      <c r="H41" s="86"/>
      <c r="I41" s="86"/>
    </row>
    <row r="42" spans="1:9" s="117" customFormat="1" ht="85.5" customHeight="1">
      <c r="A42" s="86">
        <v>4</v>
      </c>
      <c r="B42" s="88" t="s">
        <v>60</v>
      </c>
      <c r="C42" s="88" t="s">
        <v>64</v>
      </c>
      <c r="D42" s="87" t="s">
        <v>74</v>
      </c>
      <c r="E42" s="88" t="s">
        <v>71</v>
      </c>
      <c r="F42" s="89">
        <v>28000</v>
      </c>
      <c r="G42" s="87">
        <v>150000000</v>
      </c>
      <c r="H42" s="86"/>
      <c r="I42" s="86"/>
    </row>
    <row r="43" spans="1:9" s="117" customFormat="1" ht="79.5" customHeight="1">
      <c r="A43" s="86">
        <v>5</v>
      </c>
      <c r="B43" s="88" t="s">
        <v>60</v>
      </c>
      <c r="C43" s="90" t="s">
        <v>65</v>
      </c>
      <c r="D43" s="87" t="s">
        <v>75</v>
      </c>
      <c r="E43" s="88" t="s">
        <v>71</v>
      </c>
      <c r="F43" s="89">
        <v>9500</v>
      </c>
      <c r="G43" s="87">
        <v>100000000</v>
      </c>
      <c r="H43" s="86"/>
      <c r="I43" s="86"/>
    </row>
    <row r="44" spans="1:9" s="117" customFormat="1" ht="79.5" customHeight="1">
      <c r="A44" s="86">
        <v>6</v>
      </c>
      <c r="B44" s="88" t="s">
        <v>60</v>
      </c>
      <c r="C44" s="90" t="s">
        <v>66</v>
      </c>
      <c r="D44" s="87" t="s">
        <v>76</v>
      </c>
      <c r="E44" s="88" t="s">
        <v>71</v>
      </c>
      <c r="F44" s="89">
        <v>12000</v>
      </c>
      <c r="G44" s="87">
        <v>100000000</v>
      </c>
      <c r="H44" s="86"/>
      <c r="I44" s="86"/>
    </row>
    <row r="45" spans="1:9" s="117" customFormat="1" ht="69" customHeight="1">
      <c r="A45" s="86">
        <v>7</v>
      </c>
      <c r="B45" s="88" t="s">
        <v>130</v>
      </c>
      <c r="C45" s="88" t="s">
        <v>67</v>
      </c>
      <c r="D45" s="86" t="s">
        <v>77</v>
      </c>
      <c r="E45" s="88" t="s">
        <v>68</v>
      </c>
      <c r="F45" s="89">
        <v>213</v>
      </c>
      <c r="G45" s="122">
        <v>150000000</v>
      </c>
      <c r="H45" s="86"/>
      <c r="I45" s="86"/>
    </row>
    <row r="46" spans="1:9" s="51" customFormat="1" ht="113.25" customHeight="1">
      <c r="A46" s="86">
        <v>8</v>
      </c>
      <c r="B46" s="88" t="s">
        <v>69</v>
      </c>
      <c r="C46" s="88" t="s">
        <v>122</v>
      </c>
      <c r="D46" s="86" t="s">
        <v>78</v>
      </c>
      <c r="E46" s="88" t="s">
        <v>70</v>
      </c>
      <c r="F46" s="89">
        <v>700500</v>
      </c>
      <c r="G46" s="122"/>
      <c r="H46" s="122">
        <v>35968417000</v>
      </c>
      <c r="I46" s="86"/>
    </row>
    <row r="47" spans="1:9" s="52" customFormat="1" ht="21" customHeight="1">
      <c r="A47" s="157" t="s">
        <v>28</v>
      </c>
      <c r="B47" s="157"/>
      <c r="C47" s="157"/>
      <c r="D47" s="25"/>
      <c r="E47" s="25"/>
      <c r="F47" s="65">
        <f>SUM(F39:F46)</f>
        <v>902713</v>
      </c>
      <c r="G47" s="65">
        <f>SUM(G39:G46)</f>
        <v>2830000000</v>
      </c>
      <c r="H47" s="65">
        <f>SUM(H39:H46)</f>
        <v>35968417000</v>
      </c>
      <c r="I47" s="55"/>
    </row>
    <row r="48" spans="1:9" s="52" customFormat="1" ht="24.75" customHeight="1">
      <c r="A48" s="142" t="s">
        <v>138</v>
      </c>
      <c r="B48" s="161" t="s">
        <v>139</v>
      </c>
      <c r="C48" s="161"/>
      <c r="D48" s="161"/>
      <c r="E48" s="161"/>
      <c r="F48" s="161"/>
      <c r="G48" s="161"/>
      <c r="H48" s="161"/>
      <c r="I48" s="161"/>
    </row>
    <row r="49" spans="1:9" s="52" customFormat="1" ht="122.25" customHeight="1">
      <c r="A49" s="23">
        <v>1</v>
      </c>
      <c r="B49" s="48" t="s">
        <v>164</v>
      </c>
      <c r="C49" s="79" t="s">
        <v>140</v>
      </c>
      <c r="D49" s="48" t="s">
        <v>141</v>
      </c>
      <c r="E49" s="22" t="s">
        <v>127</v>
      </c>
      <c r="F49" s="107">
        <v>114400</v>
      </c>
      <c r="G49" s="72">
        <v>385000000000</v>
      </c>
      <c r="H49" s="72"/>
      <c r="I49" s="47" t="s">
        <v>173</v>
      </c>
    </row>
    <row r="50" spans="1:9" s="52" customFormat="1" ht="27.75" customHeight="1">
      <c r="A50" s="157" t="s">
        <v>28</v>
      </c>
      <c r="B50" s="157"/>
      <c r="C50" s="157"/>
      <c r="D50" s="25"/>
      <c r="E50" s="25"/>
      <c r="F50" s="28">
        <f>F49</f>
        <v>114400</v>
      </c>
      <c r="G50" s="127">
        <f>G49</f>
        <v>385000000000</v>
      </c>
      <c r="H50" s="65">
        <f>H49</f>
        <v>0</v>
      </c>
      <c r="I50" s="55"/>
    </row>
    <row r="51" spans="1:256" s="51" customFormat="1" ht="28.5" customHeight="1">
      <c r="A51" s="166" t="s">
        <v>42</v>
      </c>
      <c r="B51" s="166"/>
      <c r="C51" s="166"/>
      <c r="D51" s="153"/>
      <c r="E51" s="153"/>
      <c r="F51" s="155">
        <f>SUM(F50,F47,F37,F30,F26,F22,F14,F10)</f>
        <v>1645918.8</v>
      </c>
      <c r="G51" s="74">
        <f>SUM(G50,G47,G37,G30,G26,G22,G14,G10)</f>
        <v>933844283031</v>
      </c>
      <c r="H51" s="74">
        <f>SUM(H50,H47,H37,H30,H26,H22,H14,H10)</f>
        <v>35968417000</v>
      </c>
      <c r="I51" s="153"/>
      <c r="IV51" s="154">
        <f>SUM(F51:IU51)</f>
        <v>969814345949.8</v>
      </c>
    </row>
    <row r="52" ht="15.75" customHeight="1"/>
    <row r="53" ht="15.75" customHeight="1"/>
    <row r="54" ht="15.75" customHeight="1"/>
  </sheetData>
  <sheetProtection/>
  <mergeCells count="28">
    <mergeCell ref="A51:C51"/>
    <mergeCell ref="A30:C30"/>
    <mergeCell ref="A47:C47"/>
    <mergeCell ref="B27:I27"/>
    <mergeCell ref="B38:I38"/>
    <mergeCell ref="A37:C37"/>
    <mergeCell ref="B31:C31"/>
    <mergeCell ref="B48:I48"/>
    <mergeCell ref="A50:C50"/>
    <mergeCell ref="A1:B1"/>
    <mergeCell ref="A2:I2"/>
    <mergeCell ref="A3:I3"/>
    <mergeCell ref="G4:H4"/>
    <mergeCell ref="I4:I5"/>
    <mergeCell ref="F4:F5"/>
    <mergeCell ref="E4:E5"/>
    <mergeCell ref="C4:C5"/>
    <mergeCell ref="B4:B5"/>
    <mergeCell ref="A4:A5"/>
    <mergeCell ref="D4:D5"/>
    <mergeCell ref="A26:C26"/>
    <mergeCell ref="B7:I7"/>
    <mergeCell ref="B11:I11"/>
    <mergeCell ref="B23:I23"/>
    <mergeCell ref="A14:C14"/>
    <mergeCell ref="A10:C10"/>
    <mergeCell ref="B15:I15"/>
    <mergeCell ref="A22:D22"/>
  </mergeCells>
  <printOptions horizontalCentered="1"/>
  <pageMargins left="0.1968503937007874" right="0.15748031496062992" top="0.39" bottom="0.24" header="0.1968503937007874" footer="0.1968503937007874"/>
  <pageSetup fitToHeight="0" horizontalDpi="600" verticalDpi="600" orientation="landscape" paperSize="9" scale="80" r:id="rId1"/>
  <headerFooter alignWithMargins="0">
    <oddHeader>&amp;C&amp;P</oddHeader>
  </headerFooter>
  <ignoredErrors>
    <ignoredError sqref="A6:C6 G6:H6" numberStoredAsText="1"/>
  </ignoredErrors>
</worksheet>
</file>

<file path=xl/worksheets/sheet5.xml><?xml version="1.0" encoding="utf-8"?>
<worksheet xmlns="http://schemas.openxmlformats.org/spreadsheetml/2006/main" xmlns:r="http://schemas.openxmlformats.org/officeDocument/2006/relationships">
  <dimension ref="A1:X33"/>
  <sheetViews>
    <sheetView zoomScale="90" zoomScaleNormal="90" zoomScaleSheetLayoutView="100" zoomScalePageLayoutView="80" workbookViewId="0" topLeftCell="A28">
      <selection activeCell="K30" sqref="K30"/>
    </sheetView>
  </sheetViews>
  <sheetFormatPr defaultColWidth="8.8515625" defaultRowHeight="12.75"/>
  <cols>
    <col min="1" max="1" width="6.140625" style="8" customWidth="1"/>
    <col min="2" max="2" width="22.00390625" style="8" customWidth="1"/>
    <col min="3" max="3" width="29.7109375" style="9" customWidth="1"/>
    <col min="4" max="4" width="14.7109375" style="26" customWidth="1"/>
    <col min="5" max="5" width="42.7109375" style="9" customWidth="1"/>
    <col min="6" max="6" width="14.7109375" style="10" bestFit="1" customWidth="1"/>
    <col min="7" max="7" width="13.8515625" style="10" customWidth="1"/>
    <col min="8" max="8" width="11.8515625" style="10" customWidth="1"/>
    <col min="9" max="9" width="23.421875" style="10" customWidth="1"/>
    <col min="10" max="10" width="14.8515625" style="1" bestFit="1" customWidth="1"/>
    <col min="11" max="16384" width="8.8515625" style="1" customWidth="1"/>
  </cols>
  <sheetData>
    <row r="1" spans="1:9" s="4" customFormat="1" ht="15.75">
      <c r="A1" s="170" t="s">
        <v>17</v>
      </c>
      <c r="B1" s="170"/>
      <c r="C1" s="29"/>
      <c r="D1" s="17"/>
      <c r="E1" s="29"/>
      <c r="F1" s="17"/>
      <c r="G1" s="17"/>
      <c r="H1" s="17"/>
      <c r="I1" s="30"/>
    </row>
    <row r="2" spans="1:9" s="4" customFormat="1" ht="23.25" customHeight="1">
      <c r="A2" s="171" t="s">
        <v>44</v>
      </c>
      <c r="B2" s="171"/>
      <c r="C2" s="171"/>
      <c r="D2" s="171"/>
      <c r="E2" s="171"/>
      <c r="F2" s="171"/>
      <c r="G2" s="171"/>
      <c r="H2" s="171"/>
      <c r="I2" s="171"/>
    </row>
    <row r="3" spans="1:9" s="4" customFormat="1" ht="19.5" customHeight="1">
      <c r="A3" s="172" t="s">
        <v>161</v>
      </c>
      <c r="B3" s="172"/>
      <c r="C3" s="172"/>
      <c r="D3" s="172"/>
      <c r="E3" s="172"/>
      <c r="F3" s="172"/>
      <c r="G3" s="172"/>
      <c r="H3" s="172"/>
      <c r="I3" s="172"/>
    </row>
    <row r="4" spans="1:24" s="3" customFormat="1" ht="37.5" customHeight="1">
      <c r="A4" s="168" t="s">
        <v>0</v>
      </c>
      <c r="B4" s="168" t="s">
        <v>25</v>
      </c>
      <c r="C4" s="168" t="s">
        <v>1</v>
      </c>
      <c r="D4" s="168" t="s">
        <v>13</v>
      </c>
      <c r="E4" s="168" t="s">
        <v>26</v>
      </c>
      <c r="F4" s="168" t="s">
        <v>38</v>
      </c>
      <c r="G4" s="168"/>
      <c r="H4" s="168"/>
      <c r="I4" s="168" t="s">
        <v>16</v>
      </c>
      <c r="J4" s="5"/>
      <c r="K4" s="6"/>
      <c r="L4" s="6"/>
      <c r="M4" s="6"/>
      <c r="N4" s="6"/>
      <c r="O4" s="6"/>
      <c r="P4" s="6"/>
      <c r="Q4" s="6"/>
      <c r="R4" s="6"/>
      <c r="S4" s="6"/>
      <c r="T4" s="6"/>
      <c r="U4" s="6"/>
      <c r="V4" s="6"/>
      <c r="W4" s="6"/>
      <c r="X4" s="6"/>
    </row>
    <row r="5" spans="1:10" s="3" customFormat="1" ht="37.5" customHeight="1">
      <c r="A5" s="168"/>
      <c r="B5" s="168"/>
      <c r="C5" s="168"/>
      <c r="D5" s="168"/>
      <c r="E5" s="168"/>
      <c r="F5" s="18" t="s">
        <v>2</v>
      </c>
      <c r="G5" s="18" t="s">
        <v>3</v>
      </c>
      <c r="H5" s="18" t="s">
        <v>14</v>
      </c>
      <c r="I5" s="168"/>
      <c r="J5" s="7"/>
    </row>
    <row r="6" spans="1:9" s="3" customFormat="1" ht="16.5" customHeight="1">
      <c r="A6" s="19" t="s">
        <v>5</v>
      </c>
      <c r="B6" s="19" t="s">
        <v>6</v>
      </c>
      <c r="C6" s="19" t="s">
        <v>7</v>
      </c>
      <c r="D6" s="19" t="s">
        <v>8</v>
      </c>
      <c r="E6" s="19" t="s">
        <v>9</v>
      </c>
      <c r="F6" s="19" t="s">
        <v>10</v>
      </c>
      <c r="G6" s="19" t="s">
        <v>11</v>
      </c>
      <c r="H6" s="19" t="s">
        <v>12</v>
      </c>
      <c r="I6" s="19" t="s">
        <v>15</v>
      </c>
    </row>
    <row r="7" spans="1:9" s="3" customFormat="1" ht="25.5" customHeight="1">
      <c r="A7" s="18" t="s">
        <v>21</v>
      </c>
      <c r="B7" s="169" t="s">
        <v>27</v>
      </c>
      <c r="C7" s="169"/>
      <c r="D7" s="169"/>
      <c r="E7" s="169"/>
      <c r="F7" s="169"/>
      <c r="G7" s="169"/>
      <c r="H7" s="169"/>
      <c r="I7" s="169"/>
    </row>
    <row r="8" spans="1:9" s="3" customFormat="1" ht="240" customHeight="1">
      <c r="A8" s="11">
        <v>1</v>
      </c>
      <c r="B8" s="11" t="s">
        <v>87</v>
      </c>
      <c r="C8" s="13" t="s">
        <v>91</v>
      </c>
      <c r="D8" s="13" t="s">
        <v>88</v>
      </c>
      <c r="E8" s="105" t="s">
        <v>132</v>
      </c>
      <c r="F8" s="124">
        <v>8000</v>
      </c>
      <c r="G8" s="104"/>
      <c r="H8" s="18"/>
      <c r="I8" s="128" t="s">
        <v>174</v>
      </c>
    </row>
    <row r="9" spans="1:9" s="3" customFormat="1" ht="79.5" customHeight="1">
      <c r="A9" s="103">
        <v>2</v>
      </c>
      <c r="B9" s="11" t="s">
        <v>155</v>
      </c>
      <c r="C9" s="13" t="s">
        <v>126</v>
      </c>
      <c r="D9" s="13" t="s">
        <v>89</v>
      </c>
      <c r="E9" s="105" t="s">
        <v>90</v>
      </c>
      <c r="F9" s="124">
        <v>1000</v>
      </c>
      <c r="G9" s="104"/>
      <c r="H9" s="106"/>
      <c r="I9" s="19"/>
    </row>
    <row r="10" spans="1:9" s="3" customFormat="1" ht="24.75" customHeight="1">
      <c r="A10" s="174" t="s">
        <v>28</v>
      </c>
      <c r="B10" s="174"/>
      <c r="C10" s="174"/>
      <c r="D10" s="20"/>
      <c r="E10" s="31"/>
      <c r="F10" s="114">
        <f>SUM(F8:F9)</f>
        <v>9000</v>
      </c>
      <c r="G10" s="33">
        <f>SUM(G9:G9)</f>
        <v>0</v>
      </c>
      <c r="H10" s="33">
        <f>SUM(H9:H9)</f>
        <v>0</v>
      </c>
      <c r="I10" s="18"/>
    </row>
    <row r="11" spans="1:9" s="2" customFormat="1" ht="27.75" customHeight="1">
      <c r="A11" s="116" t="s">
        <v>24</v>
      </c>
      <c r="B11" s="161" t="s">
        <v>50</v>
      </c>
      <c r="C11" s="161"/>
      <c r="D11" s="161"/>
      <c r="E11" s="161"/>
      <c r="F11" s="161"/>
      <c r="G11" s="161"/>
      <c r="H11" s="161"/>
      <c r="I11" s="161"/>
    </row>
    <row r="12" spans="1:9" s="2" customFormat="1" ht="147" customHeight="1">
      <c r="A12" s="14">
        <v>1</v>
      </c>
      <c r="B12" s="11" t="s">
        <v>97</v>
      </c>
      <c r="C12" s="48" t="s">
        <v>98</v>
      </c>
      <c r="D12" s="11" t="s">
        <v>120</v>
      </c>
      <c r="E12" s="48" t="s">
        <v>145</v>
      </c>
      <c r="F12" s="124">
        <v>3900</v>
      </c>
      <c r="G12" s="19"/>
      <c r="H12" s="19"/>
      <c r="I12" s="19"/>
    </row>
    <row r="13" spans="1:9" s="2" customFormat="1" ht="141.75">
      <c r="A13" s="14">
        <v>2</v>
      </c>
      <c r="B13" s="11" t="s">
        <v>97</v>
      </c>
      <c r="C13" s="48" t="s">
        <v>102</v>
      </c>
      <c r="D13" s="48" t="s">
        <v>124</v>
      </c>
      <c r="E13" s="48" t="s">
        <v>145</v>
      </c>
      <c r="F13" s="124">
        <v>825.3</v>
      </c>
      <c r="G13" s="14"/>
      <c r="H13" s="14"/>
      <c r="I13" s="14"/>
    </row>
    <row r="14" spans="1:9" s="2" customFormat="1" ht="24" customHeight="1">
      <c r="A14" s="157" t="s">
        <v>28</v>
      </c>
      <c r="B14" s="157"/>
      <c r="C14" s="157"/>
      <c r="D14" s="118"/>
      <c r="E14" s="32"/>
      <c r="F14" s="33">
        <f>SUM(F12:F13)</f>
        <v>4725.3</v>
      </c>
      <c r="G14" s="33">
        <f>SUM(G12:G13)</f>
        <v>0</v>
      </c>
      <c r="H14" s="33">
        <f>SUM(H12:H13)</f>
        <v>0</v>
      </c>
      <c r="I14" s="34"/>
    </row>
    <row r="15" spans="1:9" s="2" customFormat="1" ht="25.5" customHeight="1">
      <c r="A15" s="116" t="s">
        <v>29</v>
      </c>
      <c r="B15" s="161" t="s">
        <v>33</v>
      </c>
      <c r="C15" s="161"/>
      <c r="D15" s="161"/>
      <c r="E15" s="161"/>
      <c r="F15" s="161"/>
      <c r="G15" s="161"/>
      <c r="H15" s="161"/>
      <c r="I15" s="161"/>
    </row>
    <row r="16" spans="1:9" s="2" customFormat="1" ht="192.75" customHeight="1">
      <c r="A16" s="12">
        <v>1</v>
      </c>
      <c r="B16" s="48" t="s">
        <v>45</v>
      </c>
      <c r="C16" s="48" t="s">
        <v>46</v>
      </c>
      <c r="D16" s="48" t="s">
        <v>47</v>
      </c>
      <c r="E16" s="48" t="s">
        <v>49</v>
      </c>
      <c r="F16" s="152">
        <v>2374.8</v>
      </c>
      <c r="G16" s="76"/>
      <c r="H16" s="77"/>
      <c r="I16" s="47" t="s">
        <v>175</v>
      </c>
    </row>
    <row r="17" spans="1:9" s="2" customFormat="1" ht="73.5" customHeight="1">
      <c r="A17" s="23">
        <v>2</v>
      </c>
      <c r="B17" s="79" t="s">
        <v>130</v>
      </c>
      <c r="C17" s="79" t="s">
        <v>51</v>
      </c>
      <c r="D17" s="81" t="s">
        <v>48</v>
      </c>
      <c r="E17" s="78" t="s">
        <v>52</v>
      </c>
      <c r="F17" s="83">
        <v>18</v>
      </c>
      <c r="G17" s="83"/>
      <c r="H17" s="83"/>
      <c r="I17" s="84"/>
    </row>
    <row r="18" spans="1:9" s="2" customFormat="1" ht="88.5" customHeight="1">
      <c r="A18" s="23">
        <v>3</v>
      </c>
      <c r="B18" s="81" t="s">
        <v>160</v>
      </c>
      <c r="C18" s="81" t="s">
        <v>121</v>
      </c>
      <c r="D18" s="81" t="s">
        <v>125</v>
      </c>
      <c r="E18" s="78" t="s">
        <v>53</v>
      </c>
      <c r="F18" s="83">
        <v>2357.4</v>
      </c>
      <c r="G18" s="83"/>
      <c r="H18" s="83"/>
      <c r="I18" s="84"/>
    </row>
    <row r="19" spans="1:9" s="2" customFormat="1" ht="24" customHeight="1">
      <c r="A19" s="157" t="s">
        <v>28</v>
      </c>
      <c r="B19" s="157"/>
      <c r="C19" s="157"/>
      <c r="D19" s="118"/>
      <c r="E19" s="32"/>
      <c r="F19" s="33">
        <f>SUM(F16:F18)</f>
        <v>4750.200000000001</v>
      </c>
      <c r="G19" s="33">
        <f>SUM(G16:G18)</f>
        <v>0</v>
      </c>
      <c r="H19" s="33">
        <f>SUM(H16:H18)</f>
        <v>0</v>
      </c>
      <c r="I19" s="34"/>
    </row>
    <row r="20" spans="1:9" s="2" customFormat="1" ht="24.75" customHeight="1">
      <c r="A20" s="116" t="s">
        <v>30</v>
      </c>
      <c r="B20" s="161" t="s">
        <v>35</v>
      </c>
      <c r="C20" s="161"/>
      <c r="D20" s="161"/>
      <c r="E20" s="161"/>
      <c r="F20" s="161"/>
      <c r="G20" s="161"/>
      <c r="H20" s="161"/>
      <c r="I20" s="161"/>
    </row>
    <row r="21" spans="1:11" s="68" customFormat="1" ht="89.25" customHeight="1">
      <c r="A21" s="81">
        <v>1</v>
      </c>
      <c r="B21" s="81" t="s">
        <v>153</v>
      </c>
      <c r="C21" s="81" t="s">
        <v>105</v>
      </c>
      <c r="D21" s="81" t="s">
        <v>104</v>
      </c>
      <c r="E21" s="81" t="s">
        <v>106</v>
      </c>
      <c r="F21" s="83">
        <v>3000</v>
      </c>
      <c r="G21" s="81"/>
      <c r="H21" s="81"/>
      <c r="I21" s="81"/>
      <c r="K21" s="69"/>
    </row>
    <row r="22" spans="1:11" s="68" customFormat="1" ht="110.25" customHeight="1">
      <c r="A22" s="81">
        <v>2</v>
      </c>
      <c r="B22" s="110" t="s">
        <v>130</v>
      </c>
      <c r="C22" s="110" t="s">
        <v>165</v>
      </c>
      <c r="D22" s="48" t="s">
        <v>135</v>
      </c>
      <c r="E22" s="88" t="s">
        <v>136</v>
      </c>
      <c r="F22" s="83">
        <v>1850</v>
      </c>
      <c r="G22" s="81"/>
      <c r="H22" s="81"/>
      <c r="I22" s="81"/>
      <c r="K22" s="69"/>
    </row>
    <row r="23" spans="1:9" s="113" customFormat="1" ht="27" customHeight="1">
      <c r="A23" s="176" t="s">
        <v>28</v>
      </c>
      <c r="B23" s="176"/>
      <c r="C23" s="176"/>
      <c r="D23" s="129"/>
      <c r="E23" s="130"/>
      <c r="F23" s="131">
        <f>SUM(F21:F22)</f>
        <v>4850</v>
      </c>
      <c r="G23" s="131">
        <f>SUM(G21:G21)</f>
        <v>0</v>
      </c>
      <c r="H23" s="131">
        <f>SUM(H21:H21)</f>
        <v>0</v>
      </c>
      <c r="I23" s="132"/>
    </row>
    <row r="24" spans="1:9" s="2" customFormat="1" ht="22.5" customHeight="1">
      <c r="A24" s="35" t="s">
        <v>32</v>
      </c>
      <c r="B24" s="175" t="s">
        <v>23</v>
      </c>
      <c r="C24" s="175"/>
      <c r="D24" s="175"/>
      <c r="E24" s="175"/>
      <c r="F24" s="175"/>
      <c r="G24" s="175"/>
      <c r="H24" s="175"/>
      <c r="I24" s="175"/>
    </row>
    <row r="25" spans="1:9" ht="87" customHeight="1">
      <c r="A25" s="91">
        <v>1</v>
      </c>
      <c r="B25" s="91" t="s">
        <v>60</v>
      </c>
      <c r="C25" s="88" t="s">
        <v>61</v>
      </c>
      <c r="D25" s="87" t="s">
        <v>72</v>
      </c>
      <c r="E25" s="88" t="s">
        <v>71</v>
      </c>
      <c r="F25" s="92">
        <v>950</v>
      </c>
      <c r="G25" s="92">
        <v>10000</v>
      </c>
      <c r="H25" s="93"/>
      <c r="I25" s="35"/>
    </row>
    <row r="26" spans="1:9" ht="87" customHeight="1">
      <c r="A26" s="91">
        <v>2</v>
      </c>
      <c r="B26" s="91" t="s">
        <v>60</v>
      </c>
      <c r="C26" s="88" t="s">
        <v>62</v>
      </c>
      <c r="D26" s="87" t="s">
        <v>123</v>
      </c>
      <c r="E26" s="88" t="s">
        <v>71</v>
      </c>
      <c r="F26" s="92">
        <v>15000</v>
      </c>
      <c r="G26" s="93"/>
      <c r="H26" s="93"/>
      <c r="I26" s="35"/>
    </row>
    <row r="27" spans="1:9" ht="87" customHeight="1">
      <c r="A27" s="91">
        <v>3</v>
      </c>
      <c r="B27" s="91" t="s">
        <v>60</v>
      </c>
      <c r="C27" s="88" t="s">
        <v>63</v>
      </c>
      <c r="D27" s="87" t="s">
        <v>73</v>
      </c>
      <c r="E27" s="88" t="s">
        <v>71</v>
      </c>
      <c r="F27" s="92">
        <v>2000</v>
      </c>
      <c r="G27" s="93"/>
      <c r="H27" s="93"/>
      <c r="I27" s="35"/>
    </row>
    <row r="28" spans="1:9" ht="87" customHeight="1">
      <c r="A28" s="91">
        <v>4</v>
      </c>
      <c r="B28" s="91" t="s">
        <v>60</v>
      </c>
      <c r="C28" s="90" t="s">
        <v>65</v>
      </c>
      <c r="D28" s="87" t="s">
        <v>75</v>
      </c>
      <c r="E28" s="88" t="s">
        <v>71</v>
      </c>
      <c r="F28" s="92">
        <v>2500</v>
      </c>
      <c r="G28" s="93"/>
      <c r="H28" s="93"/>
      <c r="I28" s="35"/>
    </row>
    <row r="29" spans="1:9" ht="186.75" customHeight="1">
      <c r="A29" s="91">
        <v>5</v>
      </c>
      <c r="B29" s="91" t="s">
        <v>60</v>
      </c>
      <c r="C29" s="90" t="s">
        <v>80</v>
      </c>
      <c r="D29" s="87" t="s">
        <v>72</v>
      </c>
      <c r="E29" s="80" t="s">
        <v>59</v>
      </c>
      <c r="F29" s="92">
        <v>250</v>
      </c>
      <c r="G29" s="92">
        <v>5500</v>
      </c>
      <c r="H29" s="93"/>
      <c r="I29" s="91" t="s">
        <v>176</v>
      </c>
    </row>
    <row r="30" spans="1:9" ht="96" customHeight="1">
      <c r="A30" s="91">
        <v>6</v>
      </c>
      <c r="B30" s="91" t="s">
        <v>60</v>
      </c>
      <c r="C30" s="88" t="s">
        <v>114</v>
      </c>
      <c r="D30" s="86" t="s">
        <v>78</v>
      </c>
      <c r="E30" s="133" t="s">
        <v>137</v>
      </c>
      <c r="F30" s="92">
        <v>500</v>
      </c>
      <c r="G30" s="92"/>
      <c r="H30" s="93"/>
      <c r="I30" s="91"/>
    </row>
    <row r="31" spans="1:9" ht="100.5" customHeight="1">
      <c r="A31" s="91">
        <v>7</v>
      </c>
      <c r="B31" s="88" t="s">
        <v>69</v>
      </c>
      <c r="C31" s="88" t="s">
        <v>122</v>
      </c>
      <c r="D31" s="86" t="s">
        <v>78</v>
      </c>
      <c r="E31" s="88" t="s">
        <v>70</v>
      </c>
      <c r="F31" s="92">
        <v>5000</v>
      </c>
      <c r="G31" s="92"/>
      <c r="H31" s="93"/>
      <c r="I31" s="91"/>
    </row>
    <row r="32" spans="1:9" s="2" customFormat="1" ht="26.25" customHeight="1">
      <c r="A32" s="157" t="s">
        <v>28</v>
      </c>
      <c r="B32" s="157"/>
      <c r="C32" s="157"/>
      <c r="D32" s="25"/>
      <c r="E32" s="25"/>
      <c r="F32" s="15">
        <f>SUM(F25:F31)</f>
        <v>26200</v>
      </c>
      <c r="G32" s="15">
        <f>SUM(G25:G31)</f>
        <v>15500</v>
      </c>
      <c r="H32" s="15">
        <f>SUM(H25:H31)</f>
        <v>0</v>
      </c>
      <c r="I32" s="34"/>
    </row>
    <row r="33" spans="1:9" s="27" customFormat="1" ht="24.75" customHeight="1">
      <c r="A33" s="173" t="s">
        <v>37</v>
      </c>
      <c r="B33" s="173"/>
      <c r="C33" s="173"/>
      <c r="D33" s="21"/>
      <c r="E33" s="21"/>
      <c r="F33" s="15">
        <f>SUM(F32,F23,F19,F14,F10)</f>
        <v>49525.5</v>
      </c>
      <c r="G33" s="15">
        <f>SUM(G32,G23,G19,G14,G10)</f>
        <v>15500</v>
      </c>
      <c r="H33" s="15">
        <f>SUM(H32,H23,H19,H14,H10)</f>
        <v>0</v>
      </c>
      <c r="I33" s="36"/>
    </row>
  </sheetData>
  <sheetProtection/>
  <mergeCells count="21">
    <mergeCell ref="A23:C23"/>
    <mergeCell ref="B11:I11"/>
    <mergeCell ref="B15:I15"/>
    <mergeCell ref="A14:C14"/>
    <mergeCell ref="A19:C19"/>
    <mergeCell ref="D4:D5"/>
    <mergeCell ref="A33:C33"/>
    <mergeCell ref="E4:E5"/>
    <mergeCell ref="A10:C10"/>
    <mergeCell ref="B24:I24"/>
    <mergeCell ref="A32:C32"/>
    <mergeCell ref="I4:I5"/>
    <mergeCell ref="F4:H4"/>
    <mergeCell ref="C4:C5"/>
    <mergeCell ref="B7:I7"/>
    <mergeCell ref="B20:I20"/>
    <mergeCell ref="A1:B1"/>
    <mergeCell ref="A2:I2"/>
    <mergeCell ref="A3:I3"/>
    <mergeCell ref="A4:A5"/>
    <mergeCell ref="B4:B5"/>
  </mergeCells>
  <printOptions horizontalCentered="1"/>
  <pageMargins left="0.35433070866141736" right="0" top="0.3937007874015748" bottom="0.35" header="0.1968503937007874" footer="0.1968503937007874"/>
  <pageSetup fitToHeight="0" horizontalDpi="600" verticalDpi="600" orientation="landscape" paperSize="9" scale="80"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dimension ref="A1:M7"/>
  <sheetViews>
    <sheetView zoomScale="80" zoomScaleNormal="80" zoomScalePageLayoutView="0" workbookViewId="0" topLeftCell="A1">
      <selection activeCell="Q7" sqref="Q7"/>
    </sheetView>
  </sheetViews>
  <sheetFormatPr defaultColWidth="9.140625" defaultRowHeight="12.75"/>
  <cols>
    <col min="1" max="1" width="5.28125" style="0" customWidth="1"/>
    <col min="2" max="2" width="11.8515625" style="0" customWidth="1"/>
    <col min="3" max="3" width="15.7109375" style="0" customWidth="1"/>
    <col min="4" max="4" width="21.28125" style="0" customWidth="1"/>
    <col min="5" max="5" width="9.7109375" style="0" customWidth="1"/>
    <col min="6" max="6" width="9.140625" style="0" customWidth="1"/>
    <col min="7" max="7" width="9.8515625" style="0" customWidth="1"/>
    <col min="8" max="8" width="14.28125" style="0" customWidth="1"/>
    <col min="9" max="9" width="9.7109375" style="0" customWidth="1"/>
    <col min="11" max="11" width="7.421875" style="0" customWidth="1"/>
    <col min="12" max="12" width="8.57421875" style="0" customWidth="1"/>
    <col min="13" max="13" width="22.421875" style="0" customWidth="1"/>
  </cols>
  <sheetData>
    <row r="1" spans="1:12" ht="14.25">
      <c r="A1" s="182" t="s">
        <v>81</v>
      </c>
      <c r="B1" s="182"/>
      <c r="C1" s="94"/>
      <c r="D1" s="94"/>
      <c r="E1" s="94"/>
      <c r="F1" s="94"/>
      <c r="G1" s="95"/>
      <c r="H1" s="95"/>
      <c r="I1" s="95"/>
      <c r="J1" s="95"/>
      <c r="K1" s="95"/>
      <c r="L1" s="95"/>
    </row>
    <row r="2" spans="1:13" ht="16.5">
      <c r="A2" s="183" t="s">
        <v>150</v>
      </c>
      <c r="B2" s="183"/>
      <c r="C2" s="183"/>
      <c r="D2" s="183"/>
      <c r="E2" s="183"/>
      <c r="F2" s="183"/>
      <c r="G2" s="183"/>
      <c r="H2" s="183"/>
      <c r="I2" s="183"/>
      <c r="J2" s="183"/>
      <c r="K2" s="183"/>
      <c r="L2" s="183"/>
      <c r="M2" s="183"/>
    </row>
    <row r="3" spans="1:13" ht="22.5" customHeight="1">
      <c r="A3" s="184" t="s">
        <v>161</v>
      </c>
      <c r="B3" s="184"/>
      <c r="C3" s="184"/>
      <c r="D3" s="184"/>
      <c r="E3" s="184"/>
      <c r="F3" s="184"/>
      <c r="G3" s="184"/>
      <c r="H3" s="184"/>
      <c r="I3" s="184"/>
      <c r="J3" s="184"/>
      <c r="K3" s="184"/>
      <c r="L3" s="184"/>
      <c r="M3" s="184"/>
    </row>
    <row r="4" spans="1:13" ht="38.25" customHeight="1">
      <c r="A4" s="185" t="s">
        <v>0</v>
      </c>
      <c r="B4" s="186" t="s">
        <v>82</v>
      </c>
      <c r="C4" s="180" t="s">
        <v>83</v>
      </c>
      <c r="D4" s="177" t="s">
        <v>162</v>
      </c>
      <c r="E4" s="178"/>
      <c r="F4" s="178"/>
      <c r="G4" s="179"/>
      <c r="H4" s="177" t="s">
        <v>163</v>
      </c>
      <c r="I4" s="178"/>
      <c r="J4" s="178"/>
      <c r="K4" s="178"/>
      <c r="L4" s="179"/>
      <c r="M4" s="180" t="s">
        <v>84</v>
      </c>
    </row>
    <row r="5" spans="1:13" ht="88.5" customHeight="1">
      <c r="A5" s="181"/>
      <c r="B5" s="186"/>
      <c r="C5" s="181"/>
      <c r="D5" s="134" t="s">
        <v>1</v>
      </c>
      <c r="E5" s="96" t="s">
        <v>166</v>
      </c>
      <c r="F5" s="97" t="s">
        <v>167</v>
      </c>
      <c r="G5" s="96" t="s">
        <v>168</v>
      </c>
      <c r="H5" s="96" t="s">
        <v>1</v>
      </c>
      <c r="I5" s="96" t="s">
        <v>166</v>
      </c>
      <c r="J5" s="97" t="s">
        <v>167</v>
      </c>
      <c r="K5" s="96" t="s">
        <v>169</v>
      </c>
      <c r="L5" s="96" t="s">
        <v>168</v>
      </c>
      <c r="M5" s="181"/>
    </row>
    <row r="6" spans="1:13" ht="179.25" customHeight="1">
      <c r="A6" s="135">
        <v>1</v>
      </c>
      <c r="B6" s="136" t="s">
        <v>60</v>
      </c>
      <c r="C6" s="100" t="s">
        <v>85</v>
      </c>
      <c r="D6" s="137" t="s">
        <v>80</v>
      </c>
      <c r="E6" s="138">
        <v>100000</v>
      </c>
      <c r="F6" s="138"/>
      <c r="G6" s="138">
        <f>+E6-F6</f>
        <v>100000</v>
      </c>
      <c r="H6" s="137"/>
      <c r="I6" s="139">
        <f>+E6</f>
        <v>100000</v>
      </c>
      <c r="J6" s="140">
        <v>250</v>
      </c>
      <c r="K6" s="140">
        <v>5500</v>
      </c>
      <c r="L6" s="138">
        <f>+I6-J6-K6</f>
        <v>94250</v>
      </c>
      <c r="M6" s="100" t="s">
        <v>86</v>
      </c>
    </row>
    <row r="7" spans="1:13" ht="198.75" customHeight="1">
      <c r="A7" s="98">
        <v>2</v>
      </c>
      <c r="B7" s="99" t="s">
        <v>156</v>
      </c>
      <c r="C7" s="100" t="s">
        <v>159</v>
      </c>
      <c r="D7" s="99" t="s">
        <v>151</v>
      </c>
      <c r="E7" s="138">
        <f>SUM(F7:G7)</f>
        <v>100000</v>
      </c>
      <c r="F7" s="101"/>
      <c r="G7" s="138">
        <v>100000</v>
      </c>
      <c r="H7" s="99" t="s">
        <v>79</v>
      </c>
      <c r="I7" s="138">
        <f>SUM(J7:L7)</f>
        <v>15500</v>
      </c>
      <c r="J7" s="138"/>
      <c r="K7" s="138"/>
      <c r="L7" s="138">
        <v>15500</v>
      </c>
      <c r="M7" s="102" t="s">
        <v>152</v>
      </c>
    </row>
  </sheetData>
  <sheetProtection/>
  <mergeCells count="9">
    <mergeCell ref="H4:L4"/>
    <mergeCell ref="C4:C5"/>
    <mergeCell ref="D4:G4"/>
    <mergeCell ref="A1:B1"/>
    <mergeCell ref="A2:M2"/>
    <mergeCell ref="A3:M3"/>
    <mergeCell ref="A4:A5"/>
    <mergeCell ref="B4:B5"/>
    <mergeCell ref="M4:M5"/>
  </mergeCells>
  <printOptions/>
  <pageMargins left="0.1968503937007874" right="0.1968503937007874" top="0.2755905511811024" bottom="0.2755905511811024" header="0.1968503937007874" footer="0.196850393700787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cols>
    <col min="1" max="1" width="8.28125" style="0" customWidth="1"/>
    <col min="2" max="2" width="21.28125" style="0" customWidth="1"/>
    <col min="3" max="3" width="32.421875" style="0" customWidth="1"/>
    <col min="4" max="4" width="32.140625" style="0" customWidth="1"/>
    <col min="5" max="5" width="25.00390625" style="0" customWidth="1"/>
    <col min="6" max="6" width="29.140625" style="0" customWidth="1"/>
    <col min="7" max="7" width="27.8515625" style="0" customWidth="1"/>
  </cols>
  <sheetData>
    <row r="1" ht="14.2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Admin</cp:lastModifiedBy>
  <cp:lastPrinted>2023-12-04T04:41:52Z</cp:lastPrinted>
  <dcterms:created xsi:type="dcterms:W3CDTF">2014-07-28T03:29:02Z</dcterms:created>
  <dcterms:modified xsi:type="dcterms:W3CDTF">2023-12-05T02:48:00Z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DDYPFUVZ5X6F-6-6376</vt:lpwstr>
  </property>
  <property fmtid="{D5CDD505-2E9C-101B-9397-08002B2CF9AE}" pid="4" name="_dlc_DocIdItemGu">
    <vt:lpwstr>0039c19f-defa-4a6a-aaec-8d25185feeae</vt:lpwstr>
  </property>
  <property fmtid="{D5CDD505-2E9C-101B-9397-08002B2CF9AE}" pid="5" name="_dlc_DocIdU">
    <vt:lpwstr>https://dbdc.backan.gov.vn/_layouts/15/DocIdRedir.aspx?ID=DDYPFUVZ5X6F-6-6376, DDYPFUVZ5X6F-6-6376</vt:lpwstr>
  </property>
  <property fmtid="{D5CDD505-2E9C-101B-9397-08002B2CF9AE}" pid="6" name="MaTinB">
    <vt:lpwstr>49cf939c33962b5e</vt:lpwstr>
  </property>
</Properties>
</file>