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01" activeTab="8"/>
  </bookViews>
  <sheets>
    <sheet name="BIỂU TỔNG" sheetId="1" r:id="rId1"/>
    <sheet name="Ba Bể" sheetId="2" r:id="rId2"/>
    <sheet name="Bạch Thông" sheetId="3" r:id="rId3"/>
    <sheet name="Chợ Đồn" sheetId="4" r:id="rId4"/>
    <sheet name="Chợ Mới" sheetId="5" r:id="rId5"/>
    <sheet name="Ngân Sơn" sheetId="6" r:id="rId6"/>
    <sheet name="Na Rì" sheetId="7" r:id="rId7"/>
    <sheet name="Pác Nặm" sheetId="8" r:id="rId8"/>
    <sheet name="Thành phố" sheetId="9" r:id="rId9"/>
  </sheets>
  <definedNames>
    <definedName name="_xlnm.Print_Titles" localSheetId="1">'Ba Bể'!$4:$4</definedName>
    <definedName name="_xlnm.Print_Titles" localSheetId="2">'Bạch Thông'!$4:$5</definedName>
    <definedName name="_xlnm.Print_Titles" localSheetId="3">'Chợ Đồn'!$4:$5</definedName>
    <definedName name="_xlnm.Print_Titles" localSheetId="4">'Chợ Mới'!$4:$5</definedName>
    <definedName name="_xlnm.Print_Titles" localSheetId="6">'Na Rì'!$4:$5</definedName>
  </definedNames>
  <calcPr fullCalcOnLoad="1"/>
</workbook>
</file>

<file path=xl/sharedStrings.xml><?xml version="1.0" encoding="utf-8"?>
<sst xmlns="http://schemas.openxmlformats.org/spreadsheetml/2006/main" count="826" uniqueCount="738">
  <si>
    <t>STT</t>
  </si>
  <si>
    <t>Huyện, thành phố</t>
  </si>
  <si>
    <t>Ba Bể</t>
  </si>
  <si>
    <t>Bạch Thông</t>
  </si>
  <si>
    <t>Chợ Đồn</t>
  </si>
  <si>
    <t>Chợ Mới</t>
  </si>
  <si>
    <t>Ngân Sơn</t>
  </si>
  <si>
    <t>Na Rì</t>
  </si>
  <si>
    <t>Pác Nặm</t>
  </si>
  <si>
    <t>Thành phố Bắc Kạn</t>
  </si>
  <si>
    <t>TT</t>
  </si>
  <si>
    <t>Tên tuyến</t>
  </si>
  <si>
    <t>Địa điểm xây dựng (thôn, xóm..)</t>
  </si>
  <si>
    <t>Điểm đầu</t>
  </si>
  <si>
    <t>Điểm cuối</t>
  </si>
  <si>
    <t>Công trình thoát nước</t>
  </si>
  <si>
    <t>Chiều dài Km</t>
  </si>
  <si>
    <t>Tổng diện tích rừng có thể phục vụ</t>
  </si>
  <si>
    <t>Đất rừng sản xuất phục vụ trong thi công (ha)</t>
  </si>
  <si>
    <t>Xã Đồng Phúc</t>
  </si>
  <si>
    <t>Đường lâm nghiệp thôn Nà Phạ</t>
  </si>
  <si>
    <t>Nhà Văn hóa thôn Nà Pạ</t>
  </si>
  <si>
    <t>Thôm Khảnh</t>
  </si>
  <si>
    <t>Thôn Lủng Mình</t>
  </si>
  <si>
    <t>Lùng Mình</t>
  </si>
  <si>
    <t>Thôm Pằng</t>
  </si>
  <si>
    <t>Bản Chán - Pù Tràng</t>
  </si>
  <si>
    <t xml:space="preserve">Nhà ô Vịnh </t>
  </si>
  <si>
    <t>Pù Tràng</t>
  </si>
  <si>
    <t>Bản Chán - Điểm</t>
  </si>
  <si>
    <t>Bó Bủn</t>
  </si>
  <si>
    <t>Điểm</t>
  </si>
  <si>
    <t>Thôm Pằng - Cốc Tỳ Thôn Bản Chán</t>
  </si>
  <si>
    <t>Cốc Tỳ</t>
  </si>
  <si>
    <t>Xã Mỹ Phương</t>
  </si>
  <si>
    <t>Nà Cà</t>
  </si>
  <si>
    <t>Trung tâm thôn Nà Cà</t>
  </si>
  <si>
    <t>Cốc Chủ - Cốc Ca</t>
  </si>
  <si>
    <t>Tuyến đường Khuổi Chiêm - Bjoóc Ve, thôn Bjoóc Ve</t>
  </si>
  <si>
    <t>Giao với đường bê tông thôn Bjoóc Ve</t>
  </si>
  <si>
    <t>Chân đồi khe Khuổi Chiêm và tuyến nhánh.</t>
  </si>
  <si>
    <t>Tuyến đường Khuổi Lừa - Pùng Chằm, thôn Pùng Chằm</t>
  </si>
  <si>
    <t>Giao với đường bê tông thôn Pùng Chằm</t>
  </si>
  <si>
    <t>Khe đồi Khuổi Lừa</t>
  </si>
  <si>
    <t>Phiêng Phường</t>
  </si>
  <si>
    <t>Khuổi Cáp, Cốc Pái</t>
  </si>
  <si>
    <t>Nà Thôm</t>
  </si>
  <si>
    <t>Vằng Kheo</t>
  </si>
  <si>
    <t>Pú Lùa</t>
  </si>
  <si>
    <t>Nà Còi</t>
  </si>
  <si>
    <t>Tuyến đường Thôn Bản Hậu, Cốc Muồi, Nà Cà</t>
  </si>
  <si>
    <t>Khuổi Mạ - Khuổi Lào</t>
  </si>
  <si>
    <t>Xã Yến Dương</t>
  </si>
  <si>
    <t>Tuyến đường thôn Nà Pài</t>
  </si>
  <si>
    <t>Giao với đường bê tông thôn Nà Pài</t>
  </si>
  <si>
    <t>Khe Rắp Pẩy thôn Nà Pài và các tuyến nhánh.</t>
  </si>
  <si>
    <t>Tuyến đường thôn  Phiêng Khăm</t>
  </si>
  <si>
    <t>Nối tiếp từ đường bê tông thôn Phiêng Khăm</t>
  </si>
  <si>
    <t>Nà Đông</t>
  </si>
  <si>
    <t>Xã Địa Linh</t>
  </si>
  <si>
    <t>Tuyến đường thôn  Piêng Pảng- Pàn Han</t>
  </si>
  <si>
    <t>Giao với đường liên xã Địa Linh - Bành Trạch tại lý trình Km1+800 và tuyến nhánh.</t>
  </si>
  <si>
    <t>Thôn Tiền Phong - Thôn Bản Váng</t>
  </si>
  <si>
    <t>Giao với đường bê tông thôn Tiền Phong</t>
  </si>
  <si>
    <t>Thôn Bản Váng, Bản Mạ- Lủng Vài</t>
  </si>
  <si>
    <t>Đường bê tông Bản Mạ</t>
  </si>
  <si>
    <t>Lùng Vài</t>
  </si>
  <si>
    <t>Thôn Tát Dài</t>
  </si>
  <si>
    <t>Đường bê tông Khuổi Toán</t>
  </si>
  <si>
    <t>Phiêng Keo</t>
  </si>
  <si>
    <t>Thôn Nà Đúc</t>
  </si>
  <si>
    <t>Đường bê tông Khuổi Phầy</t>
  </si>
  <si>
    <t>Già Viện</t>
  </si>
  <si>
    <t>Khuổi Hích</t>
  </si>
  <si>
    <t>Thôn Pác Nghè, Slam Kha- Cốc Chủ</t>
  </si>
  <si>
    <t>Slam Kha</t>
  </si>
  <si>
    <t>Cốc Chủ</t>
  </si>
  <si>
    <t>Thôn Pác Nghè, Sluôn thôm - Khuổi Ho</t>
  </si>
  <si>
    <t>Giao với đường bê tông Sluôn Thôm</t>
  </si>
  <si>
    <t>Khuổi Ho</t>
  </si>
  <si>
    <t>Xã Phúc Lộc</t>
  </si>
  <si>
    <t>Tuyến đường Cốc Lược - Vằng Quan</t>
  </si>
  <si>
    <t>Nối vào đường đất đang thi công thuộc thôn Cốc Lược</t>
  </si>
  <si>
    <t>2.80</t>
  </si>
  <si>
    <t>Tuyến đường Nà Hỏi - Nhật Vẹn</t>
  </si>
  <si>
    <t>Nối vào đường dân sinh thôn Nà Hỏi</t>
  </si>
  <si>
    <t>Kết thúc tại thôn Nhật Vẹn và tuyến nhánh.</t>
  </si>
  <si>
    <t>Thiêng Điểm - Khuổi Muồi</t>
  </si>
  <si>
    <t>Thiêng Điểm</t>
  </si>
  <si>
    <t>Khuổi Muồi</t>
  </si>
  <si>
    <t>Tổng</t>
  </si>
  <si>
    <t>Đất phục vụ trong thi công (ha)</t>
  </si>
  <si>
    <t>Chiều dài (Km)</t>
  </si>
  <si>
    <t>Tổng diện tích rừng trồng có thể phục vụ</t>
  </si>
  <si>
    <t>Xã Vi Hương</t>
  </si>
  <si>
    <t>Tuyến đường Vằng Áng - Nà Ấm, thôn thủy Điện (2 nhánh)</t>
  </si>
  <si>
    <t>Nhánh 1 Vàng Áng (đầu đường bê tông )</t>
  </si>
  <si>
    <t>Tuyến đường Cốc Tào- Cốc Lải và Khau Ngòa - Khuổi Sleng thôn Khau Thốc</t>
  </si>
  <si>
    <t>Cốc Tào (khu đất nhà ông Phạm Thanh Nguyện ) và 2 tuyến nhánh.</t>
  </si>
  <si>
    <t>Tuyến Phai luông Nà Bẻ</t>
  </si>
  <si>
    <t>Ngã ba nhà văn hóa thôn Nà Phải</t>
  </si>
  <si>
    <t xml:space="preserve">Nà Bẻ thôn Nà Sang </t>
  </si>
  <si>
    <t>Xã Tân Tú</t>
  </si>
  <si>
    <t>Tuyến đường thôn Bản Mới - Khuổi Dầy, Thôn Bản Mới</t>
  </si>
  <si>
    <t>Điểm đầu khu nhà ông Bế Hữu Nghị, Thôn Bản Mới</t>
  </si>
  <si>
    <t>Rừng nhà ông Hoàng Văn Đức</t>
  </si>
  <si>
    <t>Tuyến đường thôn Bình Môn</t>
  </si>
  <si>
    <t>Nhà họp thôn Bình Môn</t>
  </si>
  <si>
    <t>Nối vào đường bê tông thôn Nà Mộ</t>
  </si>
  <si>
    <t>Tuyến đường thôn Nà Lầu</t>
  </si>
  <si>
    <t>Nhà bà Hoàng Thị  Hoà (Bản Mới)</t>
  </si>
  <si>
    <t xml:space="preserve">Loòng Công Quan </t>
  </si>
  <si>
    <t>Xã Quân Hà</t>
  </si>
  <si>
    <t>Tuyến đường Pác Khum-Cốc Hón, Khuổi Lừa, Thôn Lủng Coóc</t>
  </si>
  <si>
    <t>Cốc Cưởm (đầu đường bê tông)</t>
  </si>
  <si>
    <t>Loong Nặm và các tuyến nhánh</t>
  </si>
  <si>
    <t>Tuyến đường Bản Miềng đến Tào Ngần</t>
  </si>
  <si>
    <t>Bản Miềng</t>
  </si>
  <si>
    <t>Khe Tào Ngần</t>
  </si>
  <si>
    <t>Xã Nguyên Phúc</t>
  </si>
  <si>
    <t>Tuyến đường Năm Thâu, Thôn Quăn</t>
  </si>
  <si>
    <t>Nối tiếp từ đường bê tông khu nhà ông Trương Văn Khánh</t>
  </si>
  <si>
    <t>Khu Nặm Thơ thuộc đất nhà ông Trần Văn Dùng, thôn Quăn và các tuyến nhánh.</t>
  </si>
  <si>
    <t>Tuyến đường Khuổi Chì, Thôn Quăn</t>
  </si>
  <si>
    <t>Ngã ba khu nhà ông Đỗ Hữu Vinh</t>
  </si>
  <si>
    <t>Khu Còi Trang thuộc đất nhà bà Đặng Thị Liêm, thôn Quăn.</t>
  </si>
  <si>
    <t>Tuyến đường Lủng Lừa, thôn Nam Yên</t>
  </si>
  <si>
    <t>Lủng Lừa</t>
  </si>
  <si>
    <t>Dương Phong</t>
  </si>
  <si>
    <t>Đường Khuổi Chạp thôn Tổng Ngay</t>
  </si>
  <si>
    <t>Khau Giảo</t>
  </si>
  <si>
    <t>Khuổi Chạp - Khuổi Muồi</t>
  </si>
  <si>
    <t>Đường Khuổi Chàn, thôn Bản Mèn</t>
  </si>
  <si>
    <t>Khuổi Thanh</t>
  </si>
  <si>
    <t>Khuổi Pảng</t>
  </si>
  <si>
    <t>Xã Đôn Phong</t>
  </si>
  <si>
    <t>Đường Khe khuổi Muổng - Lò Chảng</t>
  </si>
  <si>
    <t>Khe Khuổi Muồng,(nhà ông Lôi Văn Hảo)</t>
  </si>
  <si>
    <t>Lò Chảng</t>
  </si>
  <si>
    <t>Tuyến đường Khuổi Đon -Thôm Lặc - Khuổi Lừa, Thôn Bản Vén</t>
  </si>
  <si>
    <t>Nà Đon</t>
  </si>
  <si>
    <t>Ngã ba khu nhà ông Cao Thịnh Hữu</t>
  </si>
  <si>
    <t>Quang Thuận</t>
  </si>
  <si>
    <t>Tuyến đường Khuổi Cắc - Khau Cùa, Thôn Boóc Khún</t>
  </si>
  <si>
    <t>Ngã ba Khuổi Cắc</t>
  </si>
  <si>
    <t>Khu đất nhà ông Bàn Văn Thu, thôn Boóc Khún.</t>
  </si>
  <si>
    <t>Tuyến đường: Nà Thoi - Boóc Khún – Khuổi Cà ( Bổ xung nhánh )</t>
  </si>
  <si>
    <t>Nối nhánh vào tuyến đường lâm nghiệp Nà Thoi  Boóc Khún - Khuổi Cà</t>
  </si>
  <si>
    <t>Khe cạn thuộc khu đất nhà ông Lộc Văn Lương.</t>
  </si>
  <si>
    <t xml:space="preserve">Tuyến đường khuổi Nẩu tôn Nà Chạp - Boóc Khún </t>
  </si>
  <si>
    <t>Khuổi Nẩu</t>
  </si>
  <si>
    <t>Booc Khún</t>
  </si>
  <si>
    <t>Tuyến đường Nà  Hin -Kéo  Vén,  thôn Nà Hin</t>
  </si>
  <si>
    <t>Nà Hin</t>
  </si>
  <si>
    <t>Kéo Vén</t>
  </si>
  <si>
    <t>Tuyến đường  Khẻo  Ma - Khuổi  Cà,  thôn  Nà  Lẹng</t>
  </si>
  <si>
    <t>Khẻo Ma</t>
  </si>
  <si>
    <t>Khuổi Cà</t>
  </si>
  <si>
    <t xml:space="preserve">Khuổi Bốc thôn Nà Vài </t>
  </si>
  <si>
    <t>Hộ ông Lèng Đức Sình</t>
  </si>
  <si>
    <t>Hộ Bà Hạ Thị Diệu thôn Nà Vài</t>
  </si>
  <si>
    <t>Xã Cẩm Giàng</t>
  </si>
  <si>
    <t>Tuyến đường Pác Kéo-Lòng Thôm, thôn Khuổi Chanh</t>
  </si>
  <si>
    <t>Đường thôn giáp nhà VH thôn khuổi Chanh.</t>
  </si>
  <si>
    <t>Loỏng Thôm</t>
  </si>
  <si>
    <t>Tuyến đường lâm nghiệp Thôn Khuổi Dấm</t>
  </si>
  <si>
    <t>Cuối đường thôn(Nhà bà Hửa).</t>
  </si>
  <si>
    <t>Giáp đất Lâm trường Bạch Thông</t>
  </si>
  <si>
    <t>Tuyến đường Thôm Hưu thôn Nà Ngăm</t>
  </si>
  <si>
    <t>Đường Lâm Ngiệp đã mở (Đất ông Đối)</t>
  </si>
  <si>
    <t>Giáp Nhà mấy gạch Tuynel Cẩm Giàng</t>
  </si>
  <si>
    <t>Tuyến đường Lâm nghiệp thôn Nà Xỏm</t>
  </si>
  <si>
    <t>đường Nà Xỏm (Nhà Bà Ngoan)</t>
  </si>
  <si>
    <t>Khe Nặm Bó</t>
  </si>
  <si>
    <t xml:space="preserve">Vũ Muộn </t>
  </si>
  <si>
    <t>Đon Quản 1</t>
  </si>
  <si>
    <t>Nhà bà Bế Thị Đạm</t>
  </si>
  <si>
    <t>Pác Khuổi</t>
  </si>
  <si>
    <t>Đon Quản 2</t>
  </si>
  <si>
    <t>Nhà bà Hoàng Thị Xiên</t>
  </si>
  <si>
    <t>Lủng Mỵ Khuổi Cáng</t>
  </si>
  <si>
    <t>Đon Quản 3</t>
  </si>
  <si>
    <t>Nhà Ông Bàn Văn Thạch</t>
  </si>
  <si>
    <t>Cốc lồm Đon Quản</t>
  </si>
  <si>
    <t>Cuối đường GTNT Khuổi Sleng</t>
  </si>
  <si>
    <t>Xã Nghĩa Tá</t>
  </si>
  <si>
    <t>Thôn Nà Tông, Tuyến đường Cầu treo Nà Phắng- Khuổi Tuối</t>
  </si>
  <si>
    <t>Cầu treo Nà Phắng</t>
  </si>
  <si>
    <t>Khuổi Tuối</t>
  </si>
  <si>
    <t xml:space="preserve">Nà Cà - Khuổi Tăng </t>
  </si>
  <si>
    <t>Khuổi Tăng</t>
  </si>
  <si>
    <t>Khuổi Sắc</t>
  </si>
  <si>
    <t>Khuổi Đó</t>
  </si>
  <si>
    <t>Khuổi Kép, Khau Bon, Cốc chủ</t>
  </si>
  <si>
    <t>Đường Kéo Tôm Phiêng Dòa - Khuổi Nạc</t>
  </si>
  <si>
    <t>Phiên Dòa</t>
  </si>
  <si>
    <t xml:space="preserve">Khuổi Nạc </t>
  </si>
  <si>
    <t>Tuyến đường Quốc lộ 3C – Khuổi Củng, thôn Kéo Tôm</t>
  </si>
  <si>
    <t xml:space="preserve">Quốc lộ 3C </t>
  </si>
  <si>
    <t>Khuổi Củng</t>
  </si>
  <si>
    <t>Tuyên đường Khuổi Đăm – Khuổi Cọ, thôn Nà Khằn</t>
  </si>
  <si>
    <t>Khuổi Đăm</t>
  </si>
  <si>
    <t>Khuổi Cọ</t>
  </si>
  <si>
    <t>Khau Quản - Khuổi Chưn, Thôn Nà Khằn</t>
  </si>
  <si>
    <t>Khau Quản</t>
  </si>
  <si>
    <t>Khuổi Chưn</t>
  </si>
  <si>
    <t>Xã Bình Trung</t>
  </si>
  <si>
    <t>Khu  rừng sản xuất Khuổi Thơ thôn Bản Ca và  tuyến nhánh.</t>
  </si>
  <si>
    <t>Khu nhà ông Hoàng Văn Xoan thôn Đon Niên</t>
  </si>
  <si>
    <t>Khu  rừng sản xuất thôn Bản Ca và tuyến nhánh.</t>
  </si>
  <si>
    <t>Tuyến đường Nhà Ông Đại - Khuổi Mương, thôn Bản Pèo</t>
  </si>
  <si>
    <t>Nhà Ông Đại - thôn Bản Pèo</t>
  </si>
  <si>
    <t>Khuổi Mương, thôn Bản Pèo</t>
  </si>
  <si>
    <t>Tuyến Khuổi Tát thôn Đon Liên</t>
  </si>
  <si>
    <t>Quốc lộ 3C</t>
  </si>
  <si>
    <t>Đồi nhà ông Nhung</t>
  </si>
  <si>
    <t>Đồng Thắng</t>
  </si>
  <si>
    <t>Đường Khuổi Luông thôn Bản Cáu</t>
  </si>
  <si>
    <t>Giao với đường bê tông Ngã 3 Khuổi Và</t>
  </si>
  <si>
    <t>vườn quýt ông Vi Văn Đạt</t>
  </si>
  <si>
    <t xml:space="preserve">Đường Đông Đăm thôn Cốc Lùng </t>
  </si>
  <si>
    <t>Giao với đường liên thông thôn Cốc Lùng</t>
  </si>
  <si>
    <t>Ngã 3 khe nước giáp với vườn quýt ông Triệu Văn Chằn</t>
  </si>
  <si>
    <t>Xã Yên Phong</t>
  </si>
  <si>
    <t xml:space="preserve">Tuyến đường Nà Giảo - Phiêng Quắc </t>
  </si>
  <si>
    <t>Thôn Phiêng Quắc</t>
  </si>
  <si>
    <t>Tuyến đường Khuổi Chẳng, thôn Khuân Toong</t>
  </si>
  <si>
    <t>rừng sản xuất Khuổi Chẳng, Khuổi Phượng và các tuyến nhánh</t>
  </si>
  <si>
    <t>Tuyến đường Khuổi Vai, thôn Khau Toọc</t>
  </si>
  <si>
    <t xml:space="preserve">Nhà Ông Sỹ thôn Khau Toọc </t>
  </si>
  <si>
    <t>Khu rừng sản xuất Khuổi Vai và các tuyến nhánh</t>
  </si>
  <si>
    <t>Tuyến đường Khuổi Tâu, thôn Nà Tấc</t>
  </si>
  <si>
    <t>Đường Nhựa Bằng Lãng - Yên Phong</t>
  </si>
  <si>
    <t>Khu rừng sản xuất Nà Kiện, Nà cải và các tuyến nhánh</t>
  </si>
  <si>
    <t>Tuyến đường Thôm Phai, thôn Nà Tấc</t>
  </si>
  <si>
    <t xml:space="preserve">Đường nhựa Bản Ca - Yên Phong </t>
  </si>
  <si>
    <t>Khu rừng thanh niên và các tuyến nhánh</t>
  </si>
  <si>
    <t>Tuyến đường Khuổi Tấu thôn Bản Tắm</t>
  </si>
  <si>
    <t>Khu rừng kéo tấu và các tuyến nhánh</t>
  </si>
  <si>
    <t>Tuyến đường Nà Lịa thôn Nà Chợ</t>
  </si>
  <si>
    <t>Đường bê tổng Kéo Điểm</t>
  </si>
  <si>
    <t>Khu rừng ông Tuấn</t>
  </si>
  <si>
    <t>Tuyến đường Nà Tấc, Khuổi xỏm</t>
  </si>
  <si>
    <t>Khuổi xỏm</t>
  </si>
  <si>
    <t>Xã Phương Viên</t>
  </si>
  <si>
    <t>Tuyến đường Khuổi Lọ – Nà Càng, thôn Nà Càng</t>
  </si>
  <si>
    <t>Giao với  đường ĐT257B tại Km4+030, thôn Nà Càng</t>
  </si>
  <si>
    <t>Khu  rừng sản xuất thôn Nà Càng và tuyến nhánh.</t>
  </si>
  <si>
    <t>Đường Kéo Dụ, Bản Làn</t>
  </si>
  <si>
    <t>Lũng Hưởng</t>
  </si>
  <si>
    <t>Đường Khuổi Van - Nà Càng</t>
  </si>
  <si>
    <t>Khuổi Van</t>
  </si>
  <si>
    <t>Khuổi Lọ</t>
  </si>
  <si>
    <t>Khuổi Nghiềng</t>
  </si>
  <si>
    <t xml:space="preserve">Khuổi Tráng </t>
  </si>
  <si>
    <t xml:space="preserve">Khuổi Đải - Nà Lùng Bằng Viễn 2 </t>
  </si>
  <si>
    <t>Khuổi Đải</t>
  </si>
  <si>
    <t xml:space="preserve">Nà Lùng </t>
  </si>
  <si>
    <t>Đường Cốc Tộc - Nà Mặn</t>
  </si>
  <si>
    <t>Cốc Tộc xã Phương Viên</t>
  </si>
  <si>
    <t>Kéo Háy xã Đồng Thắng</t>
  </si>
  <si>
    <t>Tổ 2 - tổ 8</t>
  </si>
  <si>
    <t>Tổ 2</t>
  </si>
  <si>
    <t>tổ 8</t>
  </si>
  <si>
    <t>Xã Quảng Chu</t>
  </si>
  <si>
    <t>Tuyến đường Khe Tranh, thôn Nà Choọng</t>
  </si>
  <si>
    <t>Đường bê tông thôn Con Kiến</t>
  </si>
  <si>
    <t>Tuyến đường thôn Bản Nhuần 2</t>
  </si>
  <si>
    <t>Pá Vang</t>
  </si>
  <si>
    <t>Rừng sản xuất thôn Bản Nhuần 2 và các tuyến nhánh</t>
  </si>
  <si>
    <t>Tuyến đường thôn Cửa Khe</t>
  </si>
  <si>
    <t>Khe Cầu Tạp</t>
  </si>
  <si>
    <t>Tuyến đường thôn Nà Lằng</t>
  </si>
  <si>
    <t>Khe Hai, rừng sản xuất giáp danh Lùng Bủng</t>
  </si>
  <si>
    <t>Khe Rịa, rừng sản xuất thôn Nà Lăng &amp; Bản Nhuần 1</t>
  </si>
  <si>
    <t>Cuối Măng Xanh, rừng sản xuất thôn Bản Nhuần 1</t>
  </si>
  <si>
    <t>Tuyến đường thôn Bản Đén 2</t>
  </si>
  <si>
    <t>Đầu thôn Bản Đén 2</t>
  </si>
  <si>
    <t>Cuối thôn Bản Đén 3</t>
  </si>
  <si>
    <t>Tuyến đường thôn Bản Đén 1</t>
  </si>
  <si>
    <t>Cuối Vằng Kheo, rừng sản xuất thôn Bản Đén 1</t>
  </si>
  <si>
    <t>Xã Mai Lạp</t>
  </si>
  <si>
    <t>Tuyến đường Tổng Vụ-Khe Thạch, thôn Bản Pá</t>
  </si>
  <si>
    <t>Đường đất hiện có của thôn Bản Pá</t>
  </si>
  <si>
    <t>Tuyến đường Tổng Vụ - Khau Bắc</t>
  </si>
  <si>
    <t>Cánh rừng sản xuất của thôn Bản Pá</t>
  </si>
  <si>
    <t>Tuyến đường Pác Cáp- Đèo Quẻ - Khuổi Vai</t>
  </si>
  <si>
    <t>Đường sản xuất khe suối thôn bản Ruộc</t>
  </si>
  <si>
    <t>Xã Như Cố</t>
  </si>
  <si>
    <t>Tuyến đường Thắm Trà - Pài Lầy, thôn Nà Roòng</t>
  </si>
  <si>
    <t>Nối đường bê tông (Thắm Trà), thôn Nà Roòng</t>
  </si>
  <si>
    <t>Nối đường bê tông (Pài Lầy), thôn Nà Roòng</t>
  </si>
  <si>
    <t>Xã Hòa Mục</t>
  </si>
  <si>
    <t>Tuyến đường Cạm Bao, Thôn Bản Vọt</t>
  </si>
  <si>
    <t>Đường đất thôn Bản Vọt</t>
  </si>
  <si>
    <t>rừng sản xuất Cạm Bao, thôn Bản Vọt</t>
  </si>
  <si>
    <t>Tuyến đường thôn Mỏ Khang</t>
  </si>
  <si>
    <t>Cuối thôn Mỏ Khang</t>
  </si>
  <si>
    <t>Xã Thanh Vận</t>
  </si>
  <si>
    <t>Tuyến đường Thôm Ping, thôn Khau Chủ</t>
  </si>
  <si>
    <t>Đường Nà Kho - Kéo Lẳm</t>
  </si>
  <si>
    <t>Cánh rừng sản xuất thôn Thôm Pinh</t>
  </si>
  <si>
    <t>Tuyến đường Khuổi Lùng, thôn Chúa Lải</t>
  </si>
  <si>
    <t>Đường bê tông, thôn Chúa Lải</t>
  </si>
  <si>
    <t>Cánh rừng sản xuất thôn Khuổi Lùng</t>
  </si>
  <si>
    <t>Xã Thanh Thịnh</t>
  </si>
  <si>
    <t>Tuyến đường Thôn Bản Còn</t>
  </si>
  <si>
    <t>Ngã ba ao</t>
  </si>
  <si>
    <t>Cánh rừng Bản Thung</t>
  </si>
  <si>
    <t>Tuyến đường Khe Lầm, thôn Cạm Lẹng</t>
  </si>
  <si>
    <t>Ao ông Thuyết</t>
  </si>
  <si>
    <t>Lô rừng Ông Thuyết</t>
  </si>
  <si>
    <t>Tuyến đường Khe Luông</t>
  </si>
  <si>
    <t>Cánh rừng Khe Luông</t>
  </si>
  <si>
    <t>Tuyến đường Khe Còn</t>
  </si>
  <si>
    <t>Ao câu Bản Còn</t>
  </si>
  <si>
    <t>Thao trường Bắn</t>
  </si>
  <si>
    <t>Tuyến đường Khe Tao, thôn Cốc Po</t>
  </si>
  <si>
    <t>Các cửa khe 1,2,3,4</t>
  </si>
  <si>
    <t>Xã Nông Hạ</t>
  </si>
  <si>
    <t>Tuyến đường thôn Nà Bản 1</t>
  </si>
  <si>
    <t>Đường trục thôn Nà Bản</t>
  </si>
  <si>
    <t>Cánh rừng sản xuất Mằn Búng thôn Nà Bản</t>
  </si>
  <si>
    <t>Tuyến đường thôn Nà Bản 2</t>
  </si>
  <si>
    <t>Khe Pục-Mằn Búng</t>
  </si>
  <si>
    <t>Khe Rịa</t>
  </si>
  <si>
    <t>Tuyến đường thôn Cao Thanh</t>
  </si>
  <si>
    <t>Nà Lòn</t>
  </si>
  <si>
    <t>Khuổi Cút</t>
  </si>
  <si>
    <t>Xã Bình Văn</t>
  </si>
  <si>
    <t>Tuyến đường Thôn Thôm Bó</t>
  </si>
  <si>
    <t>Pá Deeng</t>
  </si>
  <si>
    <t>Tuyến đường thôn Khuôn Tắng</t>
  </si>
  <si>
    <t>Khuôn Tắng</t>
  </si>
  <si>
    <t>Khuổi Rịa</t>
  </si>
  <si>
    <t>Tuyến đường thôn Thôm Thoi</t>
  </si>
  <si>
    <t>Thôm Ngổ</t>
  </si>
  <si>
    <t>Tuyến đường thôn Nà Mố</t>
  </si>
  <si>
    <t>Nà Mố</t>
  </si>
  <si>
    <t>Cạm Điềm</t>
  </si>
  <si>
    <t>Tuyến đường thôn Thôm Bó</t>
  </si>
  <si>
    <t>Quán bà Sâm</t>
  </si>
  <si>
    <t>Khưa Noong</t>
  </si>
  <si>
    <t>Xã Tân Sơn</t>
  </si>
  <si>
    <t>Tuyến đường Khau Dạ 1</t>
  </si>
  <si>
    <t>Rừng sản xuất thôn Khuổi Đeng 1</t>
  </si>
  <si>
    <t>Tuyến đường Khau Dạ 2</t>
  </si>
  <si>
    <t>Tông Quấy, thôn Khuổi Đeng 2</t>
  </si>
  <si>
    <t>Phya Rả</t>
  </si>
  <si>
    <t>Phiêng Kham</t>
  </si>
  <si>
    <t>Xã Thanh Mai</t>
  </si>
  <si>
    <t>Tuyến đường thôn Phiêng Luông (Tuyến 1)</t>
  </si>
  <si>
    <t>Đầu Khe Đỗ</t>
  </si>
  <si>
    <t>Cuối Khe Đỗ</t>
  </si>
  <si>
    <t>Tuyến đường thôn Phiêng Luông (Tuyến 2)</t>
  </si>
  <si>
    <t>Cuối tuyến đường lâm nghiệp</t>
  </si>
  <si>
    <t>Khe nhánh 1</t>
  </si>
  <si>
    <t>Tuyến đường thôn Phiêng Luông (Tuyến 3)</t>
  </si>
  <si>
    <t>Từ rừng nhà ông Thuận</t>
  </si>
  <si>
    <t>Khe nhánh 2</t>
  </si>
  <si>
    <t>Tuyến đường thôn Phiêng Luông - Khuổi Dạc (Tuyến 4)</t>
  </si>
  <si>
    <t>Đến khe Khuổi Dạc</t>
  </si>
  <si>
    <t>Tuyến đường thôn Phiêng Luông (Tuyến 5)</t>
  </si>
  <si>
    <t>Từ cửa khe Khuổi Xóm</t>
  </si>
  <si>
    <t>Đến cuối khe Khuổi Xóm</t>
  </si>
  <si>
    <t>Tuyến đường thôn Phiêng Luông (Tuyến 6)</t>
  </si>
  <si>
    <t>Từ cửa khe Khuổi Luông</t>
  </si>
  <si>
    <t>Đến cuối khe Khuổi Luông</t>
  </si>
  <si>
    <t>Tuyến đường Thôn Khuổi Phấy</t>
  </si>
  <si>
    <t>Từ đầu cầu tràn Khuổi Phấy</t>
  </si>
  <si>
    <t>Đến cuối khe Vàng Mòn</t>
  </si>
  <si>
    <t>Tuyến đường Thôn Nà Pẻn</t>
  </si>
  <si>
    <t xml:space="preserve">Từ khe Khuổi Mán </t>
  </si>
  <si>
    <t>Đến Khuổi Mán To gần  lán nhà ông Hà Đức Sơn</t>
  </si>
  <si>
    <t>Xã Yên Hân</t>
  </si>
  <si>
    <t>Tuyến đường thôn Nà Đon</t>
  </si>
  <si>
    <t>Đường Lâm Nghiệp thuộc thôn Nà Đon</t>
  </si>
  <si>
    <t>Đường bê tông thôn Nà Đon - Nà Sao</t>
  </si>
  <si>
    <t>Tuyến đường thôn Bản Mộc</t>
  </si>
  <si>
    <t>Thao trường dân quân</t>
  </si>
  <si>
    <t>Rừng sản xuất thôn Bản Mộc và các tuyến nhánh</t>
  </si>
  <si>
    <t>Tuyến đường thôn Trà Lấu</t>
  </si>
  <si>
    <t>Đường bê tông liên thôn Trà Lấu</t>
  </si>
  <si>
    <t>Rừng sản xuất thôn Trà Lấu và các tuyến nhánh</t>
  </si>
  <si>
    <t>Tuyến đường thôn Nà Làng</t>
  </si>
  <si>
    <t>Cuối đường bê tông thôn Nà Làng</t>
  </si>
  <si>
    <t>Rừng sản xuất Nà Làng và các tuyến nhánh</t>
  </si>
  <si>
    <t>Xã Yên Cư</t>
  </si>
  <si>
    <t>Tuyến đường thôn Nà Pạn</t>
  </si>
  <si>
    <t>Nà Pò</t>
  </si>
  <si>
    <t>Khuổi Tà</t>
  </si>
  <si>
    <t>Tuyến đường thôn Nà Hoạt</t>
  </si>
  <si>
    <t>Thẳm Chóng</t>
  </si>
  <si>
    <t>Lủng Cáy</t>
  </si>
  <si>
    <t>Tuyến đường thôn Nà Lìn</t>
  </si>
  <si>
    <t>Nà Nâm</t>
  </si>
  <si>
    <t>Đán Khao</t>
  </si>
  <si>
    <t>Tuyến đường thôn Bản Tám 1</t>
  </si>
  <si>
    <t>Rừng Ông Trường</t>
  </si>
  <si>
    <t>Nà Mặn</t>
  </si>
  <si>
    <t>Tuyến đường thôn Bản Tám 2</t>
  </si>
  <si>
    <t>Nặm Tốc</t>
  </si>
  <si>
    <t>Phung Mạn</t>
  </si>
  <si>
    <t>Tuyến đường thôn Đon Nhậu 1</t>
  </si>
  <si>
    <t>Vườn ươm</t>
  </si>
  <si>
    <t>Khưa Quang</t>
  </si>
  <si>
    <t>Tuyến đường thôn Đon Nhậu 2</t>
  </si>
  <si>
    <t>Cạm Phụt</t>
  </si>
  <si>
    <t>Vòng Líu</t>
  </si>
  <si>
    <t>Tuyến đường thôn Đon Quy</t>
  </si>
  <si>
    <t>Nà Nguộn</t>
  </si>
  <si>
    <t>Pan Y</t>
  </si>
  <si>
    <t>Thị trấn Đồng Tâm</t>
  </si>
  <si>
    <t>Tuyến đường Nà Hin - Khuân Sao</t>
  </si>
  <si>
    <t>Khuôn Sao</t>
  </si>
  <si>
    <t>Tuyến đường Áng Ông - Khuổi Lọt</t>
  </si>
  <si>
    <t>Áng Ông</t>
  </si>
  <si>
    <t>Khuổi Lọt</t>
  </si>
  <si>
    <t>Xã Cốc Đán</t>
  </si>
  <si>
    <t>Tuyến đường Thôm Luông – Coóc Moòng, thôn Coóc Moòng</t>
  </si>
  <si>
    <t>Thôm Luông giao với đường nhựa liên xã Vân Tùng - Cốc Đán tại lý trình Km6+900</t>
  </si>
  <si>
    <t>Thôn Coóc Moòng, xã Cốc Đán.</t>
  </si>
  <si>
    <t>Xã Thuần Mang</t>
  </si>
  <si>
    <t>Tuyến đường Nà Chúa - Rác Lạn, thôn Nà Chúa</t>
  </si>
  <si>
    <t>Giao với đường bê tông liên thôn thôn Nà Chúa</t>
  </si>
  <si>
    <t>Rừng sản xuất của thôn.</t>
  </si>
  <si>
    <t>Tuyến đường Khau Thốc - Cốc Lùng, thôn Khau Thốc</t>
  </si>
  <si>
    <t>Giao với đường liên thôn Khau Thốc</t>
  </si>
  <si>
    <t>Giao với đường liên thôn Cốc Lùng.</t>
  </si>
  <si>
    <t>Tuyến: Nà Dầy - Củm Ngoả, thôn Nà Dầy</t>
  </si>
  <si>
    <t>Giao với đường bê tông liên thôn Nà Dầy</t>
  </si>
  <si>
    <t>Khu sản xuất và tuyến nhánh</t>
  </si>
  <si>
    <t>Tuyến đường Khuổi Chắp - Nặm Dân, thôn Khuổi Chắp</t>
  </si>
  <si>
    <t>Giao với đường liên thôn Khuổi Chắp</t>
  </si>
  <si>
    <t>Giao với đường bê tông liên thôn.</t>
  </si>
  <si>
    <t>Tuyến đường (Bản Băng – Khuổi Nghiều), thôn Bản Băng</t>
  </si>
  <si>
    <t>Giao với đường liên thôn Bản Băng</t>
  </si>
  <si>
    <t>Khuổi Nghiều, thôn Bản Băng</t>
  </si>
  <si>
    <t>Thị trấn Nà Phặc</t>
  </si>
  <si>
    <t>Tuyến  đường Nà Khoang - Phia Chang, tổ dân phố Nà Khoang</t>
  </si>
  <si>
    <t>Giao với đường bê tông liên thôn Nà Khoang</t>
  </si>
  <si>
    <t>Giao với đường liên thôn Phia Chang.</t>
  </si>
  <si>
    <t>Xã Thượng Quan</t>
  </si>
  <si>
    <t>Tuyến đường Ma Nòn - Khuổi Doàng</t>
  </si>
  <si>
    <t>Rừng Trồng của ông Chu Khành Khang</t>
  </si>
  <si>
    <t xml:space="preserve">Tuyến đường Khau Liêu- Khuổi Mạc </t>
  </si>
  <si>
    <t>Suối Khuổi Mạc</t>
  </si>
  <si>
    <t>Xã Trung Hòa</t>
  </si>
  <si>
    <t>Tuyến đường Nà Pán - Nà cọt thôn Nà Pán</t>
  </si>
  <si>
    <t>Điểm đầu thôn Nà Pán</t>
  </si>
  <si>
    <t>Điểm cuối Khu Nà Cọt</t>
  </si>
  <si>
    <t>Tuyến đường Cầu lạo vài - Nà lót thôn Bản Phạc</t>
  </si>
  <si>
    <t>Điểm đầu Cầu Lạo Vài</t>
  </si>
  <si>
    <t>Điểm cuối Khu Nà lót</t>
  </si>
  <si>
    <t>Tuyến đường Khuổi Niệc - Công trường thôn Bản Hòa</t>
  </si>
  <si>
    <t>Điểm đầu Khuổi Niệc</t>
  </si>
  <si>
    <t>Điểm cuối Công trường</t>
  </si>
  <si>
    <t>Xã Bằng Vân</t>
  </si>
  <si>
    <t>Tuyến đường Khinh Héo – Pác Nạn, thôn Khinh Héo</t>
  </si>
  <si>
    <t>Giao với đường đi thôn Khinh Héo</t>
  </si>
  <si>
    <t>Pác Nạn, thôn Khinh Héo</t>
  </si>
  <si>
    <t xml:space="preserve">Tuyến thôn Khau Slạo đi khu C </t>
  </si>
  <si>
    <t>Thôn Khau Slạo</t>
  </si>
  <si>
    <t>Số tuyến</t>
  </si>
  <si>
    <t>Chiều dài tuyến (km)</t>
  </si>
  <si>
    <t>Xã Liêm Thủy</t>
  </si>
  <si>
    <t>Tuyến đường Cạm Lạc-Khuổi Pảu, thôn Lũng Danh</t>
  </si>
  <si>
    <t>Nối tiếp với đường bê tông thôn Lũng Danh</t>
  </si>
  <si>
    <t>Rừng sản xuất thôn Lũng Danh và tuyến nhánh.</t>
  </si>
  <si>
    <t>Tuyến đường  Lọ Nghịu - Chau Điểm, thôn Bản Cải</t>
  </si>
  <si>
    <t>Giao với đường bê tông thôn Bản Cải</t>
  </si>
  <si>
    <t>Rừng sản xuất thôn Bản Cải và tuyến nhánh.</t>
  </si>
  <si>
    <t>Tuyến đường Vằng Kheo - Khuổi Têng , thôn Nà Bó</t>
  </si>
  <si>
    <t>Giao với đường bê tông liên thôn</t>
  </si>
  <si>
    <t>Đường bê tông thôn Nà Bó và tuyến nhánh.</t>
  </si>
  <si>
    <t>Xã Quang Phong</t>
  </si>
  <si>
    <t>Tuyến đường sản xuất thôn Nà Buốc</t>
  </si>
  <si>
    <t>Pang Thửa</t>
  </si>
  <si>
    <t>Muồn Puộm</t>
  </si>
  <si>
    <t>Nà Đán</t>
  </si>
  <si>
    <t>Trạm Phầm</t>
  </si>
  <si>
    <t>Khuổi Lù</t>
  </si>
  <si>
    <t>Tuyến Khuổi Can - Piêng Pựt, xã Trần Phú</t>
  </si>
  <si>
    <t>Giao với đường Bê tông Khuổi Can</t>
  </si>
  <si>
    <t>Rừng sản xuất thôn Khuổi Can nối tiếp tuyến đề xuất sang xã Trần Phú</t>
  </si>
  <si>
    <t>Tuyến Khuổi Bao - Nà Pái</t>
  </si>
  <si>
    <t>Khuổi Bao</t>
  </si>
  <si>
    <t>Nà Pái</t>
  </si>
  <si>
    <t>Xã Xuân Dương</t>
  </si>
  <si>
    <t>Tuyến đường cầu treo Bắc Sen - Khuổi Sla, thôn Bắc Sen</t>
  </si>
  <si>
    <t>Giao với đường huyện (đường láng nhựa)</t>
  </si>
  <si>
    <t>Điểm cuối tuyến rừng sản xuất thôn Bắc Sen và tuyến nhánh.</t>
  </si>
  <si>
    <t>Tuyến đường Bản Trắng đến nhà ông Sy, thôn Cốc Càng</t>
  </si>
  <si>
    <t>Giao với đường bê tông thôn Cốc Càng</t>
  </si>
  <si>
    <t>Giao với đường bê tông và tuyến nhánh.</t>
  </si>
  <si>
    <t>Tuyến đường thôn Bắc Sen</t>
  </si>
  <si>
    <t>Cầu cứng Nà Nhàng</t>
  </si>
  <si>
    <t>Khuổi Chả</t>
  </si>
  <si>
    <t>Thôn Thôm Chản</t>
  </si>
  <si>
    <t>Nhà Ông Cuổn</t>
  </si>
  <si>
    <t>Nhà ông Ánh (Bắc Sen)</t>
  </si>
  <si>
    <t>Xã Trần Phú</t>
  </si>
  <si>
    <t>Tuyến đường Piêng Pụt - Khuổi Can, thôn Piêng Pụt</t>
  </si>
  <si>
    <t>Giao với đường bê tông thôn Khuổi Can</t>
  </si>
  <si>
    <t>Rừng sản xuất và nối tiếp với tuyến đề xuất sang xã Quang Phong.</t>
  </si>
  <si>
    <t>Tuyến đường Nà Bẻ, thôn Piêng Pụt</t>
  </si>
  <si>
    <t>Giao với đường bê tông thôn Piêng Pụt</t>
  </si>
  <si>
    <t>Khe suối Nà Bẻ</t>
  </si>
  <si>
    <t>Xã Sơn Thành</t>
  </si>
  <si>
    <t>Tuyến đường Đông Phy - Thôm Săm, thôn Pan Khe</t>
  </si>
  <si>
    <t>Giao với QL3B tại Km84+300 (Đông Phy)</t>
  </si>
  <si>
    <t>Rừng sản xuất thôn Pan Khe</t>
  </si>
  <si>
    <t>Tuyến đường Khau Dảo, thôn Pan Khe</t>
  </si>
  <si>
    <t>Giao với QL3B tại Km83+700</t>
  </si>
  <si>
    <t>Rừng sản xuất Khau Dảo</t>
  </si>
  <si>
    <t>Tuyến đường  Cốc Mạ, thôn Nà Pàn</t>
  </si>
  <si>
    <t>Giao với đường mòn thôn Nà Pàn</t>
  </si>
  <si>
    <t>Rừng sản xuất thôn Nà Pàn.</t>
  </si>
  <si>
    <t>Tuyến đường Cốc Ỏ - Cốc Cúm, thôn Bản Chang</t>
  </si>
  <si>
    <t>Giao với đường mòn thôn Bản Chang</t>
  </si>
  <si>
    <t>Rừng sản xuất thôn Bản Chang.</t>
  </si>
  <si>
    <t>Tuyến đường Cốc Chủ, Thôn Nà Lẹng</t>
  </si>
  <si>
    <t>Giao với đường mòn thôn Nà Lẹng</t>
  </si>
  <si>
    <t>Cốc Chủ, Thôn Nà Lẹng</t>
  </si>
  <si>
    <t>Thôn Nà Khon</t>
  </si>
  <si>
    <t>Nhà ông Lượng thôn Nà Khon</t>
  </si>
  <si>
    <t>Cạm Lải thôn Nà Khon</t>
  </si>
  <si>
    <t>Thôn Bản Diếu</t>
  </si>
  <si>
    <t>Nhà ông Hoan thôn Bản Diếu</t>
  </si>
  <si>
    <t>Khuổi Điểng thôn Bản Diếu</t>
  </si>
  <si>
    <t>Thôn Khuổi Kháp</t>
  </si>
  <si>
    <t>Nhà ông Hoàng thôn Khuổi Kháp</t>
  </si>
  <si>
    <t>Kéo Phấy thôn Khuổi Kháp</t>
  </si>
  <si>
    <t>Thôn Pác Cáp</t>
  </si>
  <si>
    <t>Nhà ông Thuyết thôn Pác Cáp</t>
  </si>
  <si>
    <t>Khuổi Vạt thôn Pác Cáp</t>
  </si>
  <si>
    <t>Thôn Soi Cải</t>
  </si>
  <si>
    <t>Đông Diếu Hát Ngần thôn Soi Cải</t>
  </si>
  <si>
    <t>Cốc Dọc thôn Soi Cải</t>
  </si>
  <si>
    <t>Xã Kim Lư</t>
  </si>
  <si>
    <t>Tuyến đường Hồ Khuổi Khe, thôn Khuổi Ít</t>
  </si>
  <si>
    <t>Nối tiếp bờ hồ</t>
  </si>
  <si>
    <t>Khuổi Dằm</t>
  </si>
  <si>
    <t>Tuyến đường Lũng Cào - Ma Mòm, thôn Lũng Cào</t>
  </si>
  <si>
    <t>Giao với tuyến Tim Pít - Hin Hé</t>
  </si>
  <si>
    <t xml:space="preserve">Rừng sản xuất thôn Lũng Cào và tuyến nhánh </t>
  </si>
  <si>
    <t>Tuyến đường Tin Pít - Hin Hé, thôn Lũng Cào</t>
  </si>
  <si>
    <t>Giao với đường đất thôn Lũng Cào</t>
  </si>
  <si>
    <t>Rừng sản xuất thôn Lũng Cào</t>
  </si>
  <si>
    <t>Nhánh 1: Từ Khum Mằn đến Bãi rác</t>
  </si>
  <si>
    <t>Bãi rác</t>
  </si>
  <si>
    <t>Nhánh 1: Từ Khum Mằn đến Khuổi Ít</t>
  </si>
  <si>
    <t>Khuổi Ít</t>
  </si>
  <si>
    <t>Thị trấn Yến Lạc</t>
  </si>
  <si>
    <t>Tuyến đường Nà Pằng đi Khuổi Phước, Thôn Nà Lẹng</t>
  </si>
  <si>
    <t>Nối tiếp với đường bê tông Nà Pằng</t>
  </si>
  <si>
    <t>Cuối tuyến rừng sản xuất</t>
  </si>
  <si>
    <t>Tuyến đường từ Đường nhựa đi hang Nàng Tiên đến nhà Ông Giáp, thôn Đồn Tắm</t>
  </si>
  <si>
    <t>Giao với đường nhựa đi hang Nàng Tiên</t>
  </si>
  <si>
    <t>Rừng sản xuất thôn Đồn Tắm.</t>
  </si>
  <si>
    <t>Đường sản xuất Slọ mèo, thôn Khuổi Nằn I</t>
  </si>
  <si>
    <t>Slọ mèo, thôn Khuổi Nằn I</t>
  </si>
  <si>
    <t>Slọ han, thôn Khuổi Nằn I</t>
  </si>
  <si>
    <t>Đường vào khu sản xuất thôn Khuổi Nằn II</t>
  </si>
  <si>
    <t xml:space="preserve">Từ nhà ông Khíu thôn Khuổi Nằn II </t>
  </si>
  <si>
    <t>Thẳm Xiên Khuổi Nằn II</t>
  </si>
  <si>
    <t>Đường vào khu sản xuất Nặm Thiếu</t>
  </si>
  <si>
    <t>Thôn Khuổi Nằn I</t>
  </si>
  <si>
    <t>Nặm Thiếu</t>
  </si>
  <si>
    <t>Xã Lương Thượng</t>
  </si>
  <si>
    <t>Tuyến đường thôn Bản Giang</t>
  </si>
  <si>
    <t>Quốc lộ 279</t>
  </si>
  <si>
    <t>Khe Lọ Giảo</t>
  </si>
  <si>
    <t xml:space="preserve">Tuyến đường thôn Pàn Xả </t>
  </si>
  <si>
    <t>khe Khuổi Lịa</t>
  </si>
  <si>
    <t>Xã Văn Lang</t>
  </si>
  <si>
    <t>Thôn Nà Lẹng</t>
  </si>
  <si>
    <t>Nối tiếp đường Lâm nghiệp đang thưc hiện</t>
  </si>
  <si>
    <t>Cốc Đúc</t>
  </si>
  <si>
    <t>Xã Côn Minh</t>
  </si>
  <si>
    <t>Đường vào khu sản xuất Lâm nghiệp Sảng Su (Thôn Nà Thỏa)</t>
  </si>
  <si>
    <t>Khu Phân trường Bản Lài</t>
  </si>
  <si>
    <t>Khu Đồi Sảng Su</t>
  </si>
  <si>
    <t>Đường Sản xuất lâm nghiệp Kéo Cúm (Thôn Nà Thỏa)</t>
  </si>
  <si>
    <t xml:space="preserve">Ngã ba đường Sảng Su </t>
  </si>
  <si>
    <t>Giáp Thôn Phiêng Quân xã Quang Phong</t>
  </si>
  <si>
    <t>Đường sản xuất lâm nghiệp Phiêng Đai (Thôn Nà Làng)</t>
  </si>
  <si>
    <t>Khu Nà Tiệu</t>
  </si>
  <si>
    <t>Khu Phiêng Đai</t>
  </si>
  <si>
    <t>Xã Kim Hỷ</t>
  </si>
  <si>
    <t>Tuyến đường Tắc Ten-Khuổi Phầy, Thôn Nà Lác</t>
  </si>
  <si>
    <t>Tắc Ten</t>
  </si>
  <si>
    <t>Khuổi Phầy</t>
  </si>
  <si>
    <t>Xã Dương Sơn</t>
  </si>
  <si>
    <t>Tuyến đường Khuổi Kheo - Nà Giàng</t>
  </si>
  <si>
    <t>thôn Nà Giàng</t>
  </si>
  <si>
    <t>Tuyến đường Khuổi Dú - Khuổi A</t>
  </si>
  <si>
    <t>Khuổi A</t>
  </si>
  <si>
    <t>Xã Văn Minh</t>
  </si>
  <si>
    <t>Thôn Pác Ban</t>
  </si>
  <si>
    <t>Pác Khuổi Trả</t>
  </si>
  <si>
    <t>Pò Lăng Rườn</t>
  </si>
  <si>
    <t>Pác Đúc Liềng</t>
  </si>
  <si>
    <t>Đức Mạ</t>
  </si>
  <si>
    <t>Thôn Nà Dụ</t>
  </si>
  <si>
    <t>Pác Liềng, Thôn Nà Dụ</t>
  </si>
  <si>
    <t>Vằng Ỏn, Thôn Nà Dụ</t>
  </si>
  <si>
    <t>Xã Đổng Xá</t>
  </si>
  <si>
    <t>Thôn Nà Thác</t>
  </si>
  <si>
    <t>Suối Khuổi Tè</t>
  </si>
  <si>
    <t>Khuổi Nọi</t>
  </si>
  <si>
    <t>Xã Cổ Linh</t>
  </si>
  <si>
    <t>Cánh rừng Thôn Bản Sáng</t>
  </si>
  <si>
    <t>Nà Nèn Thôn Bản Sáng</t>
  </si>
  <si>
    <t>Pác Cang Thôn Bản Sáng</t>
  </si>
  <si>
    <t>Tuyến Khuổi Muồi Bản Cảm</t>
  </si>
  <si>
    <t>Khuổi Muồi thôn Bản Cảm</t>
  </si>
  <si>
    <t>Nà Muồi thôn Bản Nghè</t>
  </si>
  <si>
    <t>Xã Cao Tân</t>
  </si>
  <si>
    <t xml:space="preserve"> Nà Quạng - Cao Tân</t>
  </si>
  <si>
    <t>Nà Quạng</t>
  </si>
  <si>
    <t>Pù Nim</t>
  </si>
  <si>
    <t xml:space="preserve"> Đuông Nưa - Cao Tân</t>
  </si>
  <si>
    <t>Khuổi Kè</t>
  </si>
  <si>
    <t>Khuổi Diếu</t>
  </si>
  <si>
    <t>Xã Bằng Thành</t>
  </si>
  <si>
    <t>Lủng Mít - Khuổi Sảm</t>
  </si>
  <si>
    <t>Lủng Mít</t>
  </si>
  <si>
    <t>Khuổi Sảm</t>
  </si>
  <si>
    <t>TỔNG</t>
  </si>
  <si>
    <t>Xuất Hóa</t>
  </si>
  <si>
    <t>Tuyến đường Khuổi Lầu, tổ 2</t>
  </si>
  <si>
    <t>Đường Khuổi Lầu</t>
  </si>
  <si>
    <t>Khe Khuổi có</t>
  </si>
  <si>
    <t>Tuyến đường Khuổi Thơm, tổ 2</t>
  </si>
  <si>
    <t>Đường Khuổi Luông</t>
  </si>
  <si>
    <t>Khe Cốc Dầm</t>
  </si>
  <si>
    <t>Hát kè</t>
  </si>
  <si>
    <t>Khuổi Riệc</t>
  </si>
  <si>
    <t>Nối với đường bê tông tổ 5</t>
  </si>
  <si>
    <t>Khuổi Só</t>
  </si>
  <si>
    <t>Khuổi Bé</t>
  </si>
  <si>
    <t>Nà Pùng</t>
  </si>
  <si>
    <t>Từ đường lâm nghiệp hiện có</t>
  </si>
  <si>
    <t>Huyền Tụng</t>
  </si>
  <si>
    <t>Khuổi Hẻo</t>
  </si>
  <si>
    <t>Từ đồi chè ông Nguyễn Duy Thanh</t>
  </si>
  <si>
    <t>Đồi cây nhà ông Duẫn giáp sông Cầu</t>
  </si>
  <si>
    <t>Khuổi Pái</t>
  </si>
  <si>
    <t>Nối đường bê tông liên thôn</t>
  </si>
  <si>
    <t>Thôn Tân cư</t>
  </si>
  <si>
    <t>Đức Xuân</t>
  </si>
  <si>
    <t>Đường khe Khuổi Chặm</t>
  </si>
  <si>
    <t>Nối đường nội bộ tổ 12, Pác Cốc Coong</t>
  </si>
  <si>
    <t>Khe Khuổi Chặm</t>
  </si>
  <si>
    <t xml:space="preserve">Tổng:  </t>
  </si>
  <si>
    <t>Đường Lũng Ngà thôn Bản Lồm</t>
  </si>
  <si>
    <t>Nối với đường liên thông Bản Lồm - Lũng Noong</t>
  </si>
  <si>
    <t>Khu sản xuất Lũng Ngà</t>
  </si>
  <si>
    <t>Đường Lũng Diễn thôn Bản Lồm</t>
  </si>
  <si>
    <t>Khu sản xuất Lùng Diễn</t>
  </si>
  <si>
    <t>Tuyến đường thôn Nà Bản-Loòng Giảo - Khuổi Chủ, Thôn Nà Bản.</t>
  </si>
  <si>
    <t>Nhà ông Phương Văn Tuân</t>
  </si>
  <si>
    <t>05 xã</t>
  </si>
  <si>
    <t>9 xã</t>
  </si>
  <si>
    <t>07 xã</t>
  </si>
  <si>
    <t>Thị trấn Bằng Lũng</t>
  </si>
  <si>
    <t>Xã Nam Cường</t>
  </si>
  <si>
    <t>13 xã</t>
  </si>
  <si>
    <t>Quốc lộ 3</t>
  </si>
  <si>
    <t>06 xã</t>
  </si>
  <si>
    <t>Nối tiếp với đường liên thôn thôn Ma Nòn</t>
  </si>
  <si>
    <t>14 xã</t>
  </si>
  <si>
    <t>03 xã</t>
  </si>
  <si>
    <t>03 phường</t>
  </si>
  <si>
    <t>Xã/phường/thị trấn</t>
  </si>
  <si>
    <t>Tổng số xã/phường/thị trấn</t>
  </si>
  <si>
    <t>Ghi chú</t>
  </si>
  <si>
    <t>Tổng số tuyến 
(tuyến)</t>
  </si>
  <si>
    <t>Chiều dài 
(km)</t>
  </si>
  <si>
    <t>(Kèm theo Nghị quyết  số        /NQ-HĐND ngày      tháng     năm 2023 của HĐND tỉnh Bắc Kạn)</t>
  </si>
  <si>
    <t>BIỂU 01: TỔNG HỢP CÁC TUYẾN ĐƯỜNG LÂM NGHIỆP BỔ SUNG VÀO QUY HOẠCH ĐƯỜNG LÂM NGHIỆP TỈNH BẮC KẠN GIAI ĐOẠN 2015-2025, TẦM NHÌN ĐẾN NĂM 2030</t>
  </si>
  <si>
    <t>BIỂU 02: CÁC TUYẾN ĐƯỜNG LÂM NGHIỆP BỔ SUNG VÀO QUY HOẠCH ĐƯỜNG LÂM NGHIỆP TỈNH BẮC KẠN GIAI ĐOẠN 2015-2025, TẦM NHÌN ĐẾN NĂM 2030 TẠI HUYỆN BA BỂ</t>
  </si>
  <si>
    <t>BIỂU 03: CÁC TUYẾN ĐƯỜNG LÂM NGHIỆP BỔ SUNG VÀO QUY HOẠCH ĐƯỜNG LÂM NGHIỆP TỈNH BẮC KẠN GIAI ĐOẠN 2015-2025, TẦM NHÌN ĐẾN NĂM 2030 TẠI HUYỆN BẠCH THÔNG</t>
  </si>
  <si>
    <t>BIỂU 04: CÁC TUYẾN ĐƯỜNG LÂM NGHIỆP BỔ SUNG VÀO QUY HOẠCH ĐƯỜNG LÂM NGHIỆP TỈNH BẮC KẠN GIAI ĐOẠN 2015-2025, TẦM NHÌN ĐẾN NĂM 2030 TẠI HUYỆN CHỢ ĐỒN</t>
  </si>
  <si>
    <t>BIỂU 05: CÁC TUYẾN ĐƯỜNG LÂM NGHIỆP BỔ SUNG VÀO QUY HOẠCH ĐƯỜNG LÂM NGHIỆP TỈNH BẮC KẠN GIAI ĐOẠN 2015-2025, TẦM NHÌN ĐẾN NĂM 2030 TẠI HUYỆN CHỢ MỚI</t>
  </si>
  <si>
    <t>BIỂU 06: CÁC TUYẾN ĐƯỜNG LÂM NGHIỆP BỔ SUNG VÀO QUY HOẠCH ĐƯỜNG LÂM NGHIỆP TỈNH BẮC KẠN GIAI ĐOẠN 2015-2025, TẦM NHÌN ĐẾN NĂM 2030 TẠI HUYỆN NGÂM SƠN</t>
  </si>
  <si>
    <t>BIỂU 07: CÁC TUYẾN ĐƯỜNG LÂM NGHIỆP BỔ SUNG VÀO QUY HOẠCH ĐƯỜNG LÂM NGHIỆP TỈNH BẮC KẠN GIAI ĐOẠN 2015-2025, TẦM NHÌN ĐẾN NĂM 2030 TẠI HUYỆN NA RÌ</t>
  </si>
  <si>
    <t>BIỂU 08: CÁC TUYẾN ĐƯỜNG LÂM NGHIỆP BỔ SUNG VÀO QUY HOẠCH ĐƯỜNG LÂM NGHIỆP TỈNH BẮC KẠN GIAI ĐOẠN 2015-2025, TẦM NHÌN ĐẾN NĂM 2030 TẠI HUYỆN PÁC NẶM</t>
  </si>
  <si>
    <t>BIỂU 09: CÁC TUYẾN ĐƯỜNG LÂM NGHIỆP BỔ SUNG VÀO QUY HOẠCH ĐƯỜNG LÂM NGHIỆP TỈNH BẮC KẠN GIAI ĐOẠN 2015-2025, TẦM NHÌN ĐẾN NĂM 2030 TẠI THÀNH PHỐ BẮC KẠN</t>
  </si>
  <si>
    <t>Đường bê tông Nà Bản (khu nhà ông Triệu Tiến Tông);</t>
  </si>
  <si>
    <t>Nhánh 1 Khu di tích lịch sử Hoa Sơn (2,5km)
Nhánh 2 rừng trồng của hộ Nông Thị Nhố (1,5km);
Nhánh 3 Nà Ấm (1,0km)</t>
  </si>
  <si>
    <t>Tuyến đường Khuổi Vài, thôn Bản Ca</t>
  </si>
  <si>
    <t>Khu rừng sản xuất Khuổi Vài thôn Bản Ca và tuyến nhánh.</t>
  </si>
  <si>
    <t>Thủy điện Thác Giềng</t>
  </si>
  <si>
    <t>ĐT258B thôn Khuổi Trà</t>
  </si>
  <si>
    <t>Tuyến ĐT.258B – Thôm Luông Thôn Bản Sáng</t>
  </si>
  <si>
    <t>Giao với ĐT.258B thôn Thôm luông</t>
  </si>
  <si>
    <t>giao với ĐT.258B Pác Cang thôn Bản Sáng</t>
  </si>
  <si>
    <t>Tuyến ĐT.258B – Nà Nèn Thôn Khuổi Trà</t>
  </si>
  <si>
    <t>Tuyến ĐT.258B – Pác Cang Thôn Bản Sáng</t>
  </si>
  <si>
    <t>ĐT.256</t>
  </si>
  <si>
    <t>Đường bê tông, thôn Nà Choọng</t>
  </si>
  <si>
    <t>Cuối đường bê tông nội Thôn Cửa Khe</t>
  </si>
  <si>
    <t>Cuối đường bê tông nội Thôn Nà Lằng</t>
  </si>
  <si>
    <t>Nối tiếp đường Lâm nghiệp</t>
  </si>
  <si>
    <t>Tuyến đường thôn Bản Nhuần 1</t>
  </si>
  <si>
    <t>Cuối đường bê tông nội Thôn Bản Đén 1</t>
  </si>
  <si>
    <t>Nối đường bê tông nội thôn Bản Pá</t>
  </si>
  <si>
    <t>Nối ĐT.259B</t>
  </si>
  <si>
    <t>Đường bê tông nội thôn Thôm Bó</t>
  </si>
  <si>
    <t>Đường bê tông nội thôn</t>
  </si>
  <si>
    <t>Tuyến đường thôn Phya Rả</t>
  </si>
  <si>
    <t>Đầu đường ĐT.259</t>
  </si>
  <si>
    <t>Giáp thôn Phya Rả, xã Tân Sơn</t>
  </si>
  <si>
    <t>Tuyến đường Hin Đăm – Khuổi Thơ, thôn Bản Ca</t>
  </si>
  <si>
    <t>Tuyến đường Khuổi Liên, thôn Đon Niên</t>
  </si>
  <si>
    <t>Giao với  đường nhựa Yên Phong – ĐT.254 tại Km3+800 xã Bình Trung</t>
  </si>
  <si>
    <t>Giao với đường nhựa Yên Phong – ĐT.254 tại Km5+100 xã Bình Trung</t>
  </si>
  <si>
    <t>Nà giảo thôn Bản Tắm</t>
  </si>
  <si>
    <t>Nhà ông Ma Ngọc Ngân thôn Khuân Toong</t>
  </si>
  <si>
    <t>ĐT.254B - Yên Phong</t>
  </si>
  <si>
    <t>Đường nhựa UBND xã Phong Huân cũ</t>
  </si>
  <si>
    <t>Kéo Dụ</t>
  </si>
  <si>
    <t xml:space="preserve">Khuổi Nghiềng - Bằng Viễn 2 </t>
  </si>
  <si>
    <t>Nối với đường liên thôn Bản Lồm (Nhà ông Quý)</t>
  </si>
  <si>
    <t>Trung tâm thôn Bản Hậu</t>
  </si>
  <si>
    <t>Thôn Nà Đúc, Khuổi Hích</t>
  </si>
  <si>
    <t>Giao với ĐT.258 thôn Nà Đúc</t>
  </si>
  <si>
    <t>Giao với ĐT.258 tại lý trình Km25+830</t>
  </si>
  <si>
    <t>Nối ra đường QL.279 tại lý trình Km327+940.</t>
  </si>
  <si>
    <t>Nối tiếp với đường bê tông nông thôn mới của thôn Khau Liêu</t>
  </si>
  <si>
    <t>Giao với đường bê tông Đỏng Lèng khu AB</t>
  </si>
  <si>
    <t>Nối vào đường đất rộng 4m tại Khuổi Hoi thôn Bản Váng và các tuyến nhánh</t>
  </si>
  <si>
    <t xml:space="preserve">Đường Nà Tông Khuổi Đó </t>
  </si>
  <si>
    <t>Tuyến đường sản xuất thôn Nà Tha</t>
  </si>
  <si>
    <t>Tuyến đường Khum Mằn thôn Khum Mằn</t>
  </si>
  <si>
    <t>Giao với đường Quang Phong - Đổng Xá (ĐH.40)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</si>
</sst>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00"/>
    <numFmt numFmtId="176" formatCode="#,##0.0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₫_-;\-* #,##0.0\ _₫_-;_-* &quot;-&quot;\ _₫_-;_-@_-"/>
    <numFmt numFmtId="183" formatCode="_-* #,##0.00\ _₫_-;\-* #,##0.00\ _₫_-;_-* &quot;-&quot;\ _₫_-;_-@_-"/>
    <numFmt numFmtId="184" formatCode="&quot;Có&quot;;&quot;Có&quot;;&quot;Không&quot;"/>
    <numFmt numFmtId="185" formatCode="&quot;Đúng&quot;;&quot;Đúng&quot;;&quot;Sai&quot;"/>
    <numFmt numFmtId="186" formatCode="&quot;Bật&quot;;&quot;Bật&quot;;&quot;Tắt&quot;"/>
    <numFmt numFmtId="187" formatCode="_-* #,##0.000\ _₫_-;\-* #,##0.000\ _₫_-;_-* &quot;-&quot;??\ _₫_-;_-@_-"/>
    <numFmt numFmtId="188" formatCode="[$-409]dddd\,\ mmmm\ d\,\ yyyy"/>
    <numFmt numFmtId="189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16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17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3" fillId="23" borderId="7" applyNumberFormat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44" fillId="0" borderId="8" applyNumberFormat="0" applyFill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left" vertical="center" wrapText="1"/>
      <protection/>
    </xf>
    <xf numFmtId="4" fontId="3" fillId="0" borderId="10" xfId="33" applyNumberFormat="1" applyFont="1" applyFill="1" applyBorder="1" applyAlignment="1">
      <alignment horizontal="center" vertical="center" wrapText="1"/>
      <protection/>
    </xf>
    <xf numFmtId="3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left" vertical="center" wrapText="1"/>
      <protection/>
    </xf>
    <xf numFmtId="4" fontId="3" fillId="0" borderId="10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3" fillId="0" borderId="10" xfId="37" applyNumberFormat="1" applyFont="1" applyFill="1" applyBorder="1" applyAlignment="1">
      <alignment horizontal="center" vertical="center" wrapText="1"/>
    </xf>
    <xf numFmtId="0" fontId="3" fillId="0" borderId="10" xfId="33" applyFont="1" applyFill="1" applyBorder="1" applyAlignment="1">
      <alignment horizontal="left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2" fontId="3" fillId="0" borderId="10" xfId="37" applyNumberFormat="1" applyFont="1" applyFill="1" applyBorder="1" applyAlignment="1">
      <alignment horizontal="center" vertical="center" wrapText="1"/>
    </xf>
    <xf numFmtId="171" fontId="55" fillId="0" borderId="0" xfId="37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50" applyFont="1" applyFill="1" applyBorder="1" applyAlignment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50" applyFont="1" applyFill="1" applyBorder="1" applyAlignment="1">
      <alignment horizontal="left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4" fontId="3" fillId="33" borderId="10" xfId="50" applyNumberFormat="1" applyFont="1" applyFill="1" applyBorder="1" applyAlignment="1">
      <alignment horizontal="center" vertical="center" wrapText="1"/>
      <protection/>
    </xf>
    <xf numFmtId="3" fontId="3" fillId="33" borderId="10" xfId="50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/>
    </xf>
    <xf numFmtId="4" fontId="29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4" fontId="30" fillId="33" borderId="0" xfId="0" applyNumberFormat="1" applyFont="1" applyFill="1" applyAlignment="1">
      <alignment horizontal="center" vertical="center"/>
    </xf>
    <xf numFmtId="3" fontId="30" fillId="33" borderId="0" xfId="0" applyNumberFormat="1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37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4" fontId="32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huẩn 2" xfId="33"/>
    <cellStyle name="Comma [0]" xfId="34"/>
    <cellStyle name="Đầu ra" xfId="35"/>
    <cellStyle name="Đầu vào" xfId="36"/>
    <cellStyle name="Comma" xfId="37"/>
    <cellStyle name="Đề mục 1" xfId="38"/>
    <cellStyle name="Đề mục 2" xfId="39"/>
    <cellStyle name="Đề mục 3" xfId="40"/>
    <cellStyle name="Đề mục 4" xfId="41"/>
    <cellStyle name="Ghi chú" xfId="42"/>
    <cellStyle name="Kiểm tra Ô" xfId="43"/>
    <cellStyle name="Nhấn1" xfId="44"/>
    <cellStyle name="Nhấn2" xfId="45"/>
    <cellStyle name="Nhấn3" xfId="46"/>
    <cellStyle name="Nhấn4" xfId="47"/>
    <cellStyle name="Nhấn5" xfId="48"/>
    <cellStyle name="Nhấn6" xfId="49"/>
    <cellStyle name="Normal 2" xfId="50"/>
    <cellStyle name="Ô Được nối kết" xfId="51"/>
    <cellStyle name="Percent" xfId="52"/>
    <cellStyle name="Hyperlink" xfId="53"/>
    <cellStyle name="Followed Hyperlink" xfId="54"/>
    <cellStyle name="Currency [0]" xfId="55"/>
    <cellStyle name="Currency" xfId="56"/>
    <cellStyle name="Tiêu đề" xfId="57"/>
    <cellStyle name="Tính toán" xfId="58"/>
    <cellStyle name="Tổng" xfId="59"/>
    <cellStyle name="Tốt" xfId="60"/>
    <cellStyle name="Trung tính" xfId="61"/>
    <cellStyle name="Văn bản Cảnh báo" xfId="62"/>
    <cellStyle name="Văn bản Giải thích" xfId="63"/>
    <cellStyle name="Xấu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115" zoomScaleNormal="80" zoomScaleSheetLayoutView="115" zoomScalePageLayoutView="0" workbookViewId="0" topLeftCell="A10">
      <selection activeCell="B8" sqref="B8"/>
    </sheetView>
  </sheetViews>
  <sheetFormatPr defaultColWidth="9.140625" defaultRowHeight="15"/>
  <cols>
    <col min="1" max="1" width="9.140625" style="35" customWidth="1"/>
    <col min="2" max="2" width="24.7109375" style="41" customWidth="1"/>
    <col min="3" max="3" width="17.8515625" style="35" customWidth="1"/>
    <col min="4" max="5" width="19.8515625" style="35" customWidth="1"/>
    <col min="6" max="6" width="16.140625" style="35" customWidth="1"/>
    <col min="7" max="7" width="13.7109375" style="35" customWidth="1"/>
    <col min="8" max="8" width="16.7109375" style="35" customWidth="1"/>
    <col min="9" max="9" width="21.57421875" style="35" customWidth="1"/>
    <col min="10" max="10" width="19.00390625" style="35" customWidth="1"/>
    <col min="11" max="11" width="18.8515625" style="35" customWidth="1"/>
    <col min="12" max="12" width="15.00390625" style="35" customWidth="1"/>
    <col min="13" max="13" width="15.57421875" style="35" customWidth="1"/>
    <col min="14" max="14" width="13.57421875" style="35" customWidth="1"/>
    <col min="15" max="15" width="11.28125" style="35" bestFit="1" customWidth="1"/>
    <col min="16" max="16384" width="9.140625" style="35" customWidth="1"/>
  </cols>
  <sheetData>
    <row r="1" spans="1:6" ht="48" customHeight="1">
      <c r="A1" s="50" t="s">
        <v>681</v>
      </c>
      <c r="B1" s="50"/>
      <c r="C1" s="50"/>
      <c r="D1" s="50"/>
      <c r="E1" s="50"/>
      <c r="F1" s="50"/>
    </row>
    <row r="2" spans="1:6" ht="23.25" customHeight="1">
      <c r="A2" s="51" t="s">
        <v>680</v>
      </c>
      <c r="B2" s="51"/>
      <c r="C2" s="51"/>
      <c r="D2" s="51"/>
      <c r="E2" s="51"/>
      <c r="F2" s="51"/>
    </row>
    <row r="3" ht="6.75" customHeight="1"/>
    <row r="4" spans="1:6" s="36" customFormat="1" ht="45.75" customHeight="1">
      <c r="A4" s="27" t="s">
        <v>0</v>
      </c>
      <c r="B4" s="27" t="s">
        <v>1</v>
      </c>
      <c r="C4" s="27" t="s">
        <v>676</v>
      </c>
      <c r="D4" s="27" t="s">
        <v>678</v>
      </c>
      <c r="E4" s="27" t="s">
        <v>679</v>
      </c>
      <c r="F4" s="27" t="s">
        <v>677</v>
      </c>
    </row>
    <row r="5" spans="1:6" s="39" customFormat="1" ht="11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</row>
    <row r="6" spans="1:6" ht="37.5" customHeight="1">
      <c r="A6" s="23">
        <v>1</v>
      </c>
      <c r="B6" s="40" t="s">
        <v>2</v>
      </c>
      <c r="C6" s="23">
        <v>5</v>
      </c>
      <c r="D6" s="23">
        <f>+'Ba Bể'!C30</f>
        <v>24</v>
      </c>
      <c r="E6" s="37">
        <f>'Ba Bể'!H30</f>
        <v>66.85</v>
      </c>
      <c r="F6" s="23"/>
    </row>
    <row r="7" spans="1:6" ht="37.5" customHeight="1">
      <c r="A7" s="23">
        <v>2</v>
      </c>
      <c r="B7" s="40" t="s">
        <v>3</v>
      </c>
      <c r="C7" s="23">
        <v>9</v>
      </c>
      <c r="D7" s="23">
        <f>+'Bạch Thông'!C35</f>
        <v>29</v>
      </c>
      <c r="E7" s="37">
        <f>+'Bạch Thông'!H35</f>
        <v>51.02</v>
      </c>
      <c r="F7" s="23"/>
    </row>
    <row r="8" spans="1:6" ht="37.5" customHeight="1">
      <c r="A8" s="23">
        <v>3</v>
      </c>
      <c r="B8" s="40" t="s">
        <v>4</v>
      </c>
      <c r="C8" s="23">
        <v>7</v>
      </c>
      <c r="D8" s="23">
        <f>+'Chợ Đồn'!C37</f>
        <v>31</v>
      </c>
      <c r="E8" s="37">
        <f>'Chợ Đồn'!H37</f>
        <v>51.150000000000006</v>
      </c>
      <c r="F8" s="23"/>
    </row>
    <row r="9" spans="1:6" ht="37.5" customHeight="1">
      <c r="A9" s="23">
        <v>4</v>
      </c>
      <c r="B9" s="40" t="s">
        <v>5</v>
      </c>
      <c r="C9" s="23">
        <v>13</v>
      </c>
      <c r="D9" s="23">
        <f>+'Chợ Mới'!C60</f>
        <v>54</v>
      </c>
      <c r="E9" s="37">
        <f>'Chợ Mới'!H60</f>
        <v>116.7</v>
      </c>
      <c r="F9" s="23"/>
    </row>
    <row r="10" spans="1:6" ht="37.5" customHeight="1">
      <c r="A10" s="23">
        <v>5</v>
      </c>
      <c r="B10" s="40" t="s">
        <v>6</v>
      </c>
      <c r="C10" s="23">
        <v>6</v>
      </c>
      <c r="D10" s="23">
        <f>+'Ngân Sơn'!C20</f>
        <v>14</v>
      </c>
      <c r="E10" s="37">
        <f>'Ngân Sơn'!H20</f>
        <v>29.31</v>
      </c>
      <c r="F10" s="23"/>
    </row>
    <row r="11" spans="1:6" ht="37.5" customHeight="1">
      <c r="A11" s="23">
        <v>6</v>
      </c>
      <c r="B11" s="40" t="s">
        <v>7</v>
      </c>
      <c r="C11" s="23">
        <v>14</v>
      </c>
      <c r="D11" s="23">
        <f>+'Na Rì'!C53</f>
        <v>46</v>
      </c>
      <c r="E11" s="37">
        <f>'Na Rì'!H53</f>
        <v>98.55999999999999</v>
      </c>
      <c r="F11" s="23"/>
    </row>
    <row r="12" spans="1:6" ht="37.5" customHeight="1">
      <c r="A12" s="23">
        <v>7</v>
      </c>
      <c r="B12" s="40" t="s">
        <v>8</v>
      </c>
      <c r="C12" s="23">
        <v>3</v>
      </c>
      <c r="D12" s="23">
        <f>+'Pác Nặm'!C13</f>
        <v>7</v>
      </c>
      <c r="E12" s="37">
        <f>'Pác Nặm'!H13</f>
        <v>10.7</v>
      </c>
      <c r="F12" s="23"/>
    </row>
    <row r="13" spans="1:6" ht="37.5" customHeight="1">
      <c r="A13" s="23">
        <v>8</v>
      </c>
      <c r="B13" s="40" t="s">
        <v>9</v>
      </c>
      <c r="C13" s="23">
        <v>3</v>
      </c>
      <c r="D13" s="23">
        <f>+'Thành phố'!C15</f>
        <v>9</v>
      </c>
      <c r="E13" s="37">
        <f>'Thành phố'!H15</f>
        <v>14</v>
      </c>
      <c r="F13" s="23"/>
    </row>
    <row r="14" spans="1:8" s="45" customFormat="1" ht="37.5" customHeight="1">
      <c r="A14" s="49" t="s">
        <v>629</v>
      </c>
      <c r="B14" s="49"/>
      <c r="C14" s="43">
        <f>SUM(C6:C13)</f>
        <v>60</v>
      </c>
      <c r="D14" s="43">
        <f>SUM(D6:D13)</f>
        <v>214</v>
      </c>
      <c r="E14" s="44">
        <f>SUM(E6:E13)</f>
        <v>438.29</v>
      </c>
      <c r="F14" s="43"/>
      <c r="H14" s="47"/>
    </row>
  </sheetData>
  <sheetProtection/>
  <mergeCells count="3">
    <mergeCell ref="A14:B14"/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28125" style="79" bestFit="1" customWidth="1"/>
    <col min="2" max="2" width="16.7109375" style="79" customWidth="1"/>
    <col min="3" max="3" width="10.28125" style="79" customWidth="1"/>
    <col min="4" max="4" width="23.8515625" style="85" customWidth="1"/>
    <col min="5" max="5" width="28.140625" style="85" bestFit="1" customWidth="1"/>
    <col min="6" max="6" width="24.421875" style="85" bestFit="1" customWidth="1"/>
    <col min="7" max="7" width="10.28125" style="79" customWidth="1"/>
    <col min="8" max="8" width="10.28125" style="86" customWidth="1"/>
    <col min="9" max="9" width="14.00390625" style="87" customWidth="1"/>
    <col min="10" max="10" width="10.28125" style="86" customWidth="1"/>
    <col min="11" max="16384" width="9.140625" style="79" customWidth="1"/>
  </cols>
  <sheetData>
    <row r="1" spans="1:10" ht="32.25" customHeight="1">
      <c r="A1" s="78" t="s">
        <v>682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1" customHeight="1">
      <c r="A2" s="80" t="str">
        <f>'BIỂU TỔNG'!A2:F2</f>
        <v>(Kèm theo Nghị quyết  số        /NQ-HĐND ngày      tháng     năm 2023 của HĐND tỉnh Bắc Kạn)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">
      <c r="A3" s="81"/>
      <c r="B3" s="81"/>
      <c r="C3" s="81"/>
      <c r="D3" s="82"/>
      <c r="E3" s="82"/>
      <c r="F3" s="82"/>
      <c r="G3" s="81"/>
      <c r="H3" s="83"/>
      <c r="I3" s="84"/>
      <c r="J3" s="83"/>
    </row>
    <row r="4" spans="1:10" ht="63">
      <c r="A4" s="48" t="s">
        <v>10</v>
      </c>
      <c r="B4" s="64" t="s">
        <v>675</v>
      </c>
      <c r="C4" s="48" t="s">
        <v>11</v>
      </c>
      <c r="D4" s="48" t="s">
        <v>12</v>
      </c>
      <c r="E4" s="48" t="s">
        <v>13</v>
      </c>
      <c r="F4" s="48" t="s">
        <v>14</v>
      </c>
      <c r="G4" s="48" t="s">
        <v>15</v>
      </c>
      <c r="H4" s="65" t="s">
        <v>16</v>
      </c>
      <c r="I4" s="66" t="s">
        <v>17</v>
      </c>
      <c r="J4" s="65" t="s">
        <v>91</v>
      </c>
    </row>
    <row r="5" spans="1:10" ht="15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7">
        <v>7</v>
      </c>
      <c r="H5" s="68">
        <v>8</v>
      </c>
      <c r="I5" s="68">
        <v>9</v>
      </c>
      <c r="J5" s="68">
        <v>10</v>
      </c>
    </row>
    <row r="6" spans="1:10" ht="31.5">
      <c r="A6" s="69">
        <v>1</v>
      </c>
      <c r="B6" s="63" t="s">
        <v>19</v>
      </c>
      <c r="C6" s="31">
        <v>1</v>
      </c>
      <c r="D6" s="34" t="s">
        <v>20</v>
      </c>
      <c r="E6" s="34" t="s">
        <v>21</v>
      </c>
      <c r="F6" s="34" t="s">
        <v>22</v>
      </c>
      <c r="G6" s="31">
        <v>3</v>
      </c>
      <c r="H6" s="70">
        <v>2</v>
      </c>
      <c r="I6" s="71">
        <v>60</v>
      </c>
      <c r="J6" s="32">
        <v>1.3</v>
      </c>
    </row>
    <row r="7" spans="1:10" ht="15.75">
      <c r="A7" s="69"/>
      <c r="B7" s="63"/>
      <c r="C7" s="31">
        <v>2</v>
      </c>
      <c r="D7" s="34" t="s">
        <v>23</v>
      </c>
      <c r="E7" s="34" t="s">
        <v>24</v>
      </c>
      <c r="F7" s="34" t="s">
        <v>25</v>
      </c>
      <c r="G7" s="31">
        <v>6</v>
      </c>
      <c r="H7" s="70">
        <v>2</v>
      </c>
      <c r="I7" s="71">
        <v>50</v>
      </c>
      <c r="J7" s="32">
        <v>1.5</v>
      </c>
    </row>
    <row r="8" spans="1:10" ht="15.75">
      <c r="A8" s="69"/>
      <c r="B8" s="63"/>
      <c r="C8" s="31">
        <v>3</v>
      </c>
      <c r="D8" s="34" t="s">
        <v>26</v>
      </c>
      <c r="E8" s="34" t="s">
        <v>27</v>
      </c>
      <c r="F8" s="34" t="s">
        <v>28</v>
      </c>
      <c r="G8" s="31">
        <v>6</v>
      </c>
      <c r="H8" s="70">
        <v>3</v>
      </c>
      <c r="I8" s="71">
        <v>80</v>
      </c>
      <c r="J8" s="32">
        <v>2</v>
      </c>
    </row>
    <row r="9" spans="1:10" ht="15.75">
      <c r="A9" s="69"/>
      <c r="B9" s="63"/>
      <c r="C9" s="31">
        <v>4</v>
      </c>
      <c r="D9" s="34" t="s">
        <v>29</v>
      </c>
      <c r="E9" s="34" t="s">
        <v>30</v>
      </c>
      <c r="F9" s="34" t="s">
        <v>31</v>
      </c>
      <c r="G9" s="31">
        <v>4</v>
      </c>
      <c r="H9" s="70">
        <v>1</v>
      </c>
      <c r="I9" s="71">
        <v>50</v>
      </c>
      <c r="J9" s="32">
        <v>0.8</v>
      </c>
    </row>
    <row r="10" spans="1:10" ht="31.5">
      <c r="A10" s="69"/>
      <c r="B10" s="63"/>
      <c r="C10" s="31">
        <v>5</v>
      </c>
      <c r="D10" s="34" t="s">
        <v>32</v>
      </c>
      <c r="E10" s="34" t="s">
        <v>25</v>
      </c>
      <c r="F10" s="34" t="s">
        <v>33</v>
      </c>
      <c r="G10" s="31">
        <v>5</v>
      </c>
      <c r="H10" s="70">
        <v>3</v>
      </c>
      <c r="I10" s="71">
        <v>100</v>
      </c>
      <c r="J10" s="32">
        <v>2</v>
      </c>
    </row>
    <row r="11" spans="1:10" ht="15.75">
      <c r="A11" s="69">
        <v>2</v>
      </c>
      <c r="B11" s="63" t="s">
        <v>34</v>
      </c>
      <c r="C11" s="31">
        <v>1</v>
      </c>
      <c r="D11" s="34" t="s">
        <v>35</v>
      </c>
      <c r="E11" s="34" t="s">
        <v>36</v>
      </c>
      <c r="F11" s="34" t="s">
        <v>37</v>
      </c>
      <c r="G11" s="31">
        <v>4</v>
      </c>
      <c r="H11" s="32">
        <v>1.76</v>
      </c>
      <c r="I11" s="71">
        <f>+H11*51</f>
        <v>89.76</v>
      </c>
      <c r="J11" s="32">
        <v>1.1</v>
      </c>
    </row>
    <row r="12" spans="1:10" ht="47.25">
      <c r="A12" s="72"/>
      <c r="B12" s="72"/>
      <c r="C12" s="31">
        <v>2</v>
      </c>
      <c r="D12" s="34" t="s">
        <v>38</v>
      </c>
      <c r="E12" s="34" t="s">
        <v>39</v>
      </c>
      <c r="F12" s="34" t="s">
        <v>40</v>
      </c>
      <c r="G12" s="31">
        <v>3</v>
      </c>
      <c r="H12" s="32">
        <v>1.39</v>
      </c>
      <c r="I12" s="71">
        <v>75</v>
      </c>
      <c r="J12" s="32">
        <v>0.9</v>
      </c>
    </row>
    <row r="13" spans="1:10" ht="47.25">
      <c r="A13" s="72"/>
      <c r="B13" s="72"/>
      <c r="C13" s="31">
        <v>3</v>
      </c>
      <c r="D13" s="34" t="s">
        <v>41</v>
      </c>
      <c r="E13" s="34" t="s">
        <v>42</v>
      </c>
      <c r="F13" s="34" t="s">
        <v>43</v>
      </c>
      <c r="G13" s="31">
        <v>3</v>
      </c>
      <c r="H13" s="32">
        <v>1.43</v>
      </c>
      <c r="I13" s="71">
        <v>72</v>
      </c>
      <c r="J13" s="32">
        <v>1</v>
      </c>
    </row>
    <row r="14" spans="1:10" ht="15.75">
      <c r="A14" s="72"/>
      <c r="B14" s="72"/>
      <c r="C14" s="31">
        <v>4</v>
      </c>
      <c r="D14" s="34" t="s">
        <v>44</v>
      </c>
      <c r="E14" s="34" t="s">
        <v>45</v>
      </c>
      <c r="F14" s="34" t="s">
        <v>46</v>
      </c>
      <c r="G14" s="31">
        <v>3</v>
      </c>
      <c r="H14" s="32">
        <v>2.5</v>
      </c>
      <c r="I14" s="71">
        <f>+H14*51</f>
        <v>127.5</v>
      </c>
      <c r="J14" s="32">
        <v>0.84</v>
      </c>
    </row>
    <row r="15" spans="1:10" ht="15.75">
      <c r="A15" s="72"/>
      <c r="B15" s="72"/>
      <c r="C15" s="31">
        <v>5</v>
      </c>
      <c r="D15" s="34" t="s">
        <v>47</v>
      </c>
      <c r="E15" s="34" t="s">
        <v>48</v>
      </c>
      <c r="F15" s="34" t="s">
        <v>49</v>
      </c>
      <c r="G15" s="31">
        <v>4</v>
      </c>
      <c r="H15" s="32">
        <v>1.7</v>
      </c>
      <c r="I15" s="71">
        <f>+H15*51</f>
        <v>86.7</v>
      </c>
      <c r="J15" s="32">
        <v>1.1</v>
      </c>
    </row>
    <row r="16" spans="1:10" ht="31.5">
      <c r="A16" s="72"/>
      <c r="B16" s="72"/>
      <c r="C16" s="31">
        <v>6</v>
      </c>
      <c r="D16" s="34" t="s">
        <v>50</v>
      </c>
      <c r="E16" s="34" t="s">
        <v>726</v>
      </c>
      <c r="F16" s="34" t="s">
        <v>51</v>
      </c>
      <c r="G16" s="31">
        <v>2</v>
      </c>
      <c r="H16" s="32">
        <v>2</v>
      </c>
      <c r="I16" s="71">
        <v>86</v>
      </c>
      <c r="J16" s="32">
        <v>1.2</v>
      </c>
    </row>
    <row r="17" spans="1:10" ht="31.5">
      <c r="A17" s="69">
        <v>3</v>
      </c>
      <c r="B17" s="63" t="s">
        <v>52</v>
      </c>
      <c r="C17" s="31">
        <v>1</v>
      </c>
      <c r="D17" s="34" t="s">
        <v>53</v>
      </c>
      <c r="E17" s="34" t="s">
        <v>54</v>
      </c>
      <c r="F17" s="34" t="s">
        <v>55</v>
      </c>
      <c r="G17" s="31">
        <v>4</v>
      </c>
      <c r="H17" s="32">
        <v>3.6</v>
      </c>
      <c r="I17" s="71">
        <v>125</v>
      </c>
      <c r="J17" s="32">
        <v>1.8</v>
      </c>
    </row>
    <row r="18" spans="1:10" ht="31.5">
      <c r="A18" s="69"/>
      <c r="B18" s="63"/>
      <c r="C18" s="31">
        <v>2</v>
      </c>
      <c r="D18" s="34" t="s">
        <v>56</v>
      </c>
      <c r="E18" s="34" t="s">
        <v>57</v>
      </c>
      <c r="F18" s="34" t="s">
        <v>58</v>
      </c>
      <c r="G18" s="31">
        <v>6</v>
      </c>
      <c r="H18" s="32">
        <v>4.2</v>
      </c>
      <c r="I18" s="71">
        <v>160</v>
      </c>
      <c r="J18" s="32">
        <v>2.1</v>
      </c>
    </row>
    <row r="19" spans="1:10" ht="63">
      <c r="A19" s="69">
        <v>4</v>
      </c>
      <c r="B19" s="63" t="s">
        <v>59</v>
      </c>
      <c r="C19" s="31">
        <v>1</v>
      </c>
      <c r="D19" s="73" t="s">
        <v>60</v>
      </c>
      <c r="E19" s="73" t="s">
        <v>729</v>
      </c>
      <c r="F19" s="73" t="s">
        <v>61</v>
      </c>
      <c r="G19" s="74">
        <v>11</v>
      </c>
      <c r="H19" s="75">
        <v>3.89</v>
      </c>
      <c r="I19" s="76">
        <v>195</v>
      </c>
      <c r="J19" s="75">
        <v>2.6</v>
      </c>
    </row>
    <row r="20" spans="1:10" ht="63">
      <c r="A20" s="69"/>
      <c r="B20" s="63"/>
      <c r="C20" s="31">
        <v>2</v>
      </c>
      <c r="D20" s="34" t="s">
        <v>62</v>
      </c>
      <c r="E20" s="34" t="s">
        <v>63</v>
      </c>
      <c r="F20" s="34" t="s">
        <v>733</v>
      </c>
      <c r="G20" s="31">
        <v>6</v>
      </c>
      <c r="H20" s="32">
        <v>5</v>
      </c>
      <c r="I20" s="71">
        <v>156</v>
      </c>
      <c r="J20" s="32">
        <v>1.6</v>
      </c>
    </row>
    <row r="21" spans="1:10" ht="31.5">
      <c r="A21" s="69"/>
      <c r="B21" s="63"/>
      <c r="C21" s="31">
        <v>3</v>
      </c>
      <c r="D21" s="34" t="s">
        <v>64</v>
      </c>
      <c r="E21" s="34" t="s">
        <v>65</v>
      </c>
      <c r="F21" s="34" t="s">
        <v>66</v>
      </c>
      <c r="G21" s="31">
        <v>8</v>
      </c>
      <c r="H21" s="32">
        <v>3</v>
      </c>
      <c r="I21" s="71">
        <v>156</v>
      </c>
      <c r="J21" s="32">
        <v>2.1</v>
      </c>
    </row>
    <row r="22" spans="1:10" ht="15.75">
      <c r="A22" s="69"/>
      <c r="B22" s="63"/>
      <c r="C22" s="31">
        <v>4</v>
      </c>
      <c r="D22" s="34" t="s">
        <v>67</v>
      </c>
      <c r="E22" s="34" t="s">
        <v>68</v>
      </c>
      <c r="F22" s="34" t="s">
        <v>69</v>
      </c>
      <c r="G22" s="31">
        <v>15</v>
      </c>
      <c r="H22" s="32">
        <v>5</v>
      </c>
      <c r="I22" s="71">
        <v>260</v>
      </c>
      <c r="J22" s="32">
        <v>3.5</v>
      </c>
    </row>
    <row r="23" spans="1:10" ht="15.75">
      <c r="A23" s="69"/>
      <c r="B23" s="63"/>
      <c r="C23" s="31">
        <v>5</v>
      </c>
      <c r="D23" s="34" t="s">
        <v>70</v>
      </c>
      <c r="E23" s="34" t="s">
        <v>71</v>
      </c>
      <c r="F23" s="34" t="s">
        <v>72</v>
      </c>
      <c r="G23" s="31">
        <v>6</v>
      </c>
      <c r="H23" s="32">
        <v>2</v>
      </c>
      <c r="I23" s="71">
        <v>104</v>
      </c>
      <c r="J23" s="32">
        <v>1.4</v>
      </c>
    </row>
    <row r="24" spans="1:10" ht="31.5">
      <c r="A24" s="69"/>
      <c r="B24" s="63"/>
      <c r="C24" s="31">
        <v>6</v>
      </c>
      <c r="D24" s="34" t="s">
        <v>727</v>
      </c>
      <c r="E24" s="34" t="s">
        <v>728</v>
      </c>
      <c r="F24" s="34" t="s">
        <v>73</v>
      </c>
      <c r="G24" s="31">
        <v>9</v>
      </c>
      <c r="H24" s="32">
        <v>3</v>
      </c>
      <c r="I24" s="71">
        <v>156</v>
      </c>
      <c r="J24" s="32">
        <v>2.1</v>
      </c>
    </row>
    <row r="25" spans="1:10" ht="31.5">
      <c r="A25" s="69"/>
      <c r="B25" s="63"/>
      <c r="C25" s="31">
        <v>7</v>
      </c>
      <c r="D25" s="34" t="s">
        <v>74</v>
      </c>
      <c r="E25" s="34" t="s">
        <v>75</v>
      </c>
      <c r="F25" s="34" t="s">
        <v>76</v>
      </c>
      <c r="G25" s="31">
        <v>5</v>
      </c>
      <c r="H25" s="32">
        <v>2</v>
      </c>
      <c r="I25" s="71">
        <v>102</v>
      </c>
      <c r="J25" s="32">
        <v>2</v>
      </c>
    </row>
    <row r="26" spans="1:10" ht="31.5">
      <c r="A26" s="69"/>
      <c r="B26" s="63"/>
      <c r="C26" s="31">
        <v>8</v>
      </c>
      <c r="D26" s="34" t="s">
        <v>77</v>
      </c>
      <c r="E26" s="34" t="s">
        <v>78</v>
      </c>
      <c r="F26" s="34" t="s">
        <v>79</v>
      </c>
      <c r="G26" s="31">
        <v>12</v>
      </c>
      <c r="H26" s="32">
        <v>4</v>
      </c>
      <c r="I26" s="71">
        <v>208</v>
      </c>
      <c r="J26" s="32">
        <v>2.8</v>
      </c>
    </row>
    <row r="27" spans="1:10" ht="31.5">
      <c r="A27" s="69">
        <v>5</v>
      </c>
      <c r="B27" s="63" t="s">
        <v>80</v>
      </c>
      <c r="C27" s="31">
        <v>1</v>
      </c>
      <c r="D27" s="34" t="s">
        <v>81</v>
      </c>
      <c r="E27" s="34" t="s">
        <v>82</v>
      </c>
      <c r="F27" s="34" t="s">
        <v>730</v>
      </c>
      <c r="G27" s="31">
        <v>10</v>
      </c>
      <c r="H27" s="32">
        <v>4.22</v>
      </c>
      <c r="I27" s="71">
        <v>255</v>
      </c>
      <c r="J27" s="32" t="s">
        <v>83</v>
      </c>
    </row>
    <row r="28" spans="1:10" ht="31.5">
      <c r="A28" s="69"/>
      <c r="B28" s="63"/>
      <c r="C28" s="31">
        <v>2</v>
      </c>
      <c r="D28" s="34" t="s">
        <v>84</v>
      </c>
      <c r="E28" s="34" t="s">
        <v>85</v>
      </c>
      <c r="F28" s="34" t="s">
        <v>86</v>
      </c>
      <c r="G28" s="31">
        <v>6</v>
      </c>
      <c r="H28" s="32">
        <v>2.16</v>
      </c>
      <c r="I28" s="71">
        <v>110</v>
      </c>
      <c r="J28" s="32">
        <v>1.4</v>
      </c>
    </row>
    <row r="29" spans="1:10" ht="31.5">
      <c r="A29" s="72"/>
      <c r="B29" s="72"/>
      <c r="C29" s="31">
        <v>3</v>
      </c>
      <c r="D29" s="34" t="s">
        <v>87</v>
      </c>
      <c r="E29" s="34" t="s">
        <v>88</v>
      </c>
      <c r="F29" s="34" t="s">
        <v>89</v>
      </c>
      <c r="G29" s="31">
        <v>8</v>
      </c>
      <c r="H29" s="32">
        <v>3</v>
      </c>
      <c r="I29" s="71">
        <v>150</v>
      </c>
      <c r="J29" s="32">
        <v>1.8</v>
      </c>
    </row>
    <row r="30" spans="1:10" ht="29.25" customHeight="1">
      <c r="A30" s="48" t="s">
        <v>90</v>
      </c>
      <c r="B30" s="48" t="s">
        <v>663</v>
      </c>
      <c r="C30" s="48">
        <f>SUM(C10,C16,C18,C26,C29)</f>
        <v>24</v>
      </c>
      <c r="D30" s="77"/>
      <c r="E30" s="77"/>
      <c r="F30" s="77"/>
      <c r="G30" s="48">
        <f>SUM(G6:G29)</f>
        <v>149</v>
      </c>
      <c r="H30" s="65">
        <f>SUM(H6:H29)</f>
        <v>66.85</v>
      </c>
      <c r="I30" s="66">
        <f>SUM(I6:I29)</f>
        <v>3013.96</v>
      </c>
      <c r="J30" s="65">
        <f>SUM(J6:J29)</f>
        <v>38.94</v>
      </c>
    </row>
  </sheetData>
  <sheetProtection/>
  <mergeCells count="12">
    <mergeCell ref="B17:B18"/>
    <mergeCell ref="A19:A26"/>
    <mergeCell ref="B19:B26"/>
    <mergeCell ref="A6:A10"/>
    <mergeCell ref="A2:J2"/>
    <mergeCell ref="B6:B10"/>
    <mergeCell ref="A1:J1"/>
    <mergeCell ref="A27:A29"/>
    <mergeCell ref="B27:B29"/>
    <mergeCell ref="A11:A16"/>
    <mergeCell ref="B11:B16"/>
    <mergeCell ref="A17:A18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8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6">
      <selection activeCell="D19" sqref="D19"/>
    </sheetView>
  </sheetViews>
  <sheetFormatPr defaultColWidth="9.140625" defaultRowHeight="15"/>
  <cols>
    <col min="1" max="1" width="7.00390625" style="101" customWidth="1"/>
    <col min="2" max="2" width="11.8515625" style="97" customWidth="1"/>
    <col min="3" max="3" width="11.28125" style="97" customWidth="1"/>
    <col min="4" max="6" width="30.421875" style="102" customWidth="1"/>
    <col min="7" max="7" width="7.28125" style="97" customWidth="1"/>
    <col min="8" max="8" width="12.8515625" style="103" customWidth="1"/>
    <col min="9" max="9" width="16.140625" style="104" customWidth="1"/>
    <col min="10" max="10" width="14.140625" style="103" customWidth="1"/>
    <col min="11" max="16384" width="9.140625" style="97" customWidth="1"/>
  </cols>
  <sheetData>
    <row r="1" spans="1:10" ht="24" customHeight="1">
      <c r="A1" s="96" t="s">
        <v>683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" customHeight="1">
      <c r="A2" s="98" t="str">
        <f>'Ba Bể'!A2:J2</f>
        <v>(Kèm theo Nghị quyết  số        /NQ-HĐND ngày      tháng     năm 2023 của HĐND tỉnh Bắc Kạn)</v>
      </c>
      <c r="B2" s="98"/>
      <c r="C2" s="98"/>
      <c r="D2" s="98"/>
      <c r="E2" s="98"/>
      <c r="F2" s="98"/>
      <c r="G2" s="98"/>
      <c r="H2" s="98"/>
      <c r="I2" s="98"/>
      <c r="J2" s="98"/>
    </row>
    <row r="4" spans="1:10" ht="63">
      <c r="A4" s="2" t="s">
        <v>10</v>
      </c>
      <c r="B4" s="30" t="s">
        <v>675</v>
      </c>
      <c r="C4" s="2" t="s">
        <v>11</v>
      </c>
      <c r="D4" s="2" t="s">
        <v>12</v>
      </c>
      <c r="E4" s="88" t="s">
        <v>13</v>
      </c>
      <c r="F4" s="2" t="s">
        <v>14</v>
      </c>
      <c r="G4" s="2" t="s">
        <v>15</v>
      </c>
      <c r="H4" s="4" t="s">
        <v>92</v>
      </c>
      <c r="I4" s="5" t="s">
        <v>93</v>
      </c>
      <c r="J4" s="4" t="s">
        <v>91</v>
      </c>
    </row>
    <row r="5" spans="1:10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89">
        <v>8</v>
      </c>
      <c r="I5" s="89">
        <v>9</v>
      </c>
      <c r="J5" s="89">
        <v>10</v>
      </c>
    </row>
    <row r="6" spans="1:10" s="99" customFormat="1" ht="78.75">
      <c r="A6" s="54">
        <v>1</v>
      </c>
      <c r="B6" s="54" t="s">
        <v>94</v>
      </c>
      <c r="C6" s="1">
        <v>1</v>
      </c>
      <c r="D6" s="13" t="s">
        <v>95</v>
      </c>
      <c r="E6" s="13" t="s">
        <v>96</v>
      </c>
      <c r="F6" s="13" t="s">
        <v>691</v>
      </c>
      <c r="G6" s="1">
        <v>11</v>
      </c>
      <c r="H6" s="21">
        <v>5</v>
      </c>
      <c r="I6" s="12">
        <v>250</v>
      </c>
      <c r="J6" s="11">
        <v>3.21</v>
      </c>
    </row>
    <row r="7" spans="1:10" s="99" customFormat="1" ht="47.25">
      <c r="A7" s="55"/>
      <c r="B7" s="55"/>
      <c r="C7" s="1">
        <v>2</v>
      </c>
      <c r="D7" s="13" t="s">
        <v>97</v>
      </c>
      <c r="E7" s="13" t="s">
        <v>184</v>
      </c>
      <c r="F7" s="13" t="s">
        <v>98</v>
      </c>
      <c r="G7" s="1">
        <v>5</v>
      </c>
      <c r="H7" s="21">
        <v>2.08</v>
      </c>
      <c r="I7" s="12">
        <v>160</v>
      </c>
      <c r="J7" s="11">
        <v>1.04</v>
      </c>
    </row>
    <row r="8" spans="1:10" s="99" customFormat="1" ht="55.5" customHeight="1">
      <c r="A8" s="56"/>
      <c r="B8" s="56"/>
      <c r="C8" s="1">
        <v>3</v>
      </c>
      <c r="D8" s="13" t="s">
        <v>99</v>
      </c>
      <c r="E8" s="10" t="s">
        <v>100</v>
      </c>
      <c r="F8" s="13" t="s">
        <v>101</v>
      </c>
      <c r="G8" s="1"/>
      <c r="H8" s="21">
        <v>3.85</v>
      </c>
      <c r="I8" s="12">
        <v>115</v>
      </c>
      <c r="J8" s="11">
        <v>1.9</v>
      </c>
    </row>
    <row r="9" spans="1:10" s="99" customFormat="1" ht="46.5" customHeight="1">
      <c r="A9" s="54">
        <v>2</v>
      </c>
      <c r="B9" s="54" t="s">
        <v>102</v>
      </c>
      <c r="C9" s="1">
        <v>1</v>
      </c>
      <c r="D9" s="13" t="s">
        <v>103</v>
      </c>
      <c r="E9" s="10" t="s">
        <v>104</v>
      </c>
      <c r="F9" s="13" t="s">
        <v>105</v>
      </c>
      <c r="G9" s="1"/>
      <c r="H9" s="21">
        <v>0.48</v>
      </c>
      <c r="I9" s="12">
        <v>50</v>
      </c>
      <c r="J9" s="11">
        <v>0.24</v>
      </c>
    </row>
    <row r="10" spans="1:10" s="99" customFormat="1" ht="31.5">
      <c r="A10" s="55"/>
      <c r="B10" s="55"/>
      <c r="C10" s="1">
        <v>2</v>
      </c>
      <c r="D10" s="13" t="s">
        <v>106</v>
      </c>
      <c r="E10" s="10" t="s">
        <v>107</v>
      </c>
      <c r="F10" s="13" t="s">
        <v>108</v>
      </c>
      <c r="G10" s="1"/>
      <c r="H10" s="21">
        <v>2</v>
      </c>
      <c r="I10" s="12">
        <v>100</v>
      </c>
      <c r="J10" s="11">
        <f>H10*1000*5/10000</f>
        <v>1</v>
      </c>
    </row>
    <row r="11" spans="1:10" s="99" customFormat="1" ht="47.25">
      <c r="A11" s="55"/>
      <c r="B11" s="55"/>
      <c r="C11" s="1">
        <v>3</v>
      </c>
      <c r="D11" s="10" t="s">
        <v>661</v>
      </c>
      <c r="E11" s="10" t="s">
        <v>690</v>
      </c>
      <c r="F11" s="13" t="s">
        <v>662</v>
      </c>
      <c r="G11" s="1">
        <v>1</v>
      </c>
      <c r="H11" s="21">
        <v>0.58</v>
      </c>
      <c r="I11" s="12">
        <v>70</v>
      </c>
      <c r="J11" s="11">
        <v>0.25</v>
      </c>
    </row>
    <row r="12" spans="1:10" s="99" customFormat="1" ht="31.5">
      <c r="A12" s="56"/>
      <c r="B12" s="56"/>
      <c r="C12" s="1">
        <v>4</v>
      </c>
      <c r="D12" s="13" t="s">
        <v>109</v>
      </c>
      <c r="E12" s="10" t="s">
        <v>110</v>
      </c>
      <c r="F12" s="13" t="s">
        <v>111</v>
      </c>
      <c r="G12" s="1"/>
      <c r="H12" s="21">
        <v>1.3</v>
      </c>
      <c r="I12" s="12">
        <v>85</v>
      </c>
      <c r="J12" s="11">
        <f>H12*1000*5/10000</f>
        <v>0.65</v>
      </c>
    </row>
    <row r="13" spans="1:10" s="99" customFormat="1" ht="47.25">
      <c r="A13" s="54">
        <v>3</v>
      </c>
      <c r="B13" s="54" t="s">
        <v>112</v>
      </c>
      <c r="C13" s="1">
        <v>1</v>
      </c>
      <c r="D13" s="13" t="s">
        <v>113</v>
      </c>
      <c r="E13" s="13" t="s">
        <v>114</v>
      </c>
      <c r="F13" s="13" t="s">
        <v>115</v>
      </c>
      <c r="G13" s="1">
        <v>8</v>
      </c>
      <c r="H13" s="21">
        <v>2.86</v>
      </c>
      <c r="I13" s="12">
        <v>119</v>
      </c>
      <c r="J13" s="11">
        <f>H13*1000*5/10000</f>
        <v>1.43</v>
      </c>
    </row>
    <row r="14" spans="1:10" s="99" customFormat="1" ht="31.5">
      <c r="A14" s="56"/>
      <c r="B14" s="56"/>
      <c r="C14" s="1">
        <v>2</v>
      </c>
      <c r="D14" s="13" t="s">
        <v>116</v>
      </c>
      <c r="E14" s="10" t="s">
        <v>117</v>
      </c>
      <c r="F14" s="13" t="s">
        <v>118</v>
      </c>
      <c r="G14" s="1"/>
      <c r="H14" s="21">
        <v>1</v>
      </c>
      <c r="I14" s="12">
        <v>60</v>
      </c>
      <c r="J14" s="11">
        <f>H14*1000*5/10000</f>
        <v>0.5</v>
      </c>
    </row>
    <row r="15" spans="1:10" s="99" customFormat="1" ht="47.25">
      <c r="A15" s="54">
        <v>4</v>
      </c>
      <c r="B15" s="54" t="s">
        <v>119</v>
      </c>
      <c r="C15" s="1">
        <v>1</v>
      </c>
      <c r="D15" s="13" t="s">
        <v>120</v>
      </c>
      <c r="E15" s="10" t="s">
        <v>121</v>
      </c>
      <c r="F15" s="13" t="s">
        <v>122</v>
      </c>
      <c r="G15" s="1">
        <v>5</v>
      </c>
      <c r="H15" s="21">
        <v>2.31</v>
      </c>
      <c r="I15" s="12">
        <v>150</v>
      </c>
      <c r="J15" s="11">
        <v>1.5</v>
      </c>
    </row>
    <row r="16" spans="1:10" s="99" customFormat="1" ht="31.5">
      <c r="A16" s="55"/>
      <c r="B16" s="55"/>
      <c r="C16" s="1">
        <v>2</v>
      </c>
      <c r="D16" s="13" t="s">
        <v>123</v>
      </c>
      <c r="E16" s="10" t="s">
        <v>124</v>
      </c>
      <c r="F16" s="13" t="s">
        <v>125</v>
      </c>
      <c r="G16" s="1">
        <v>2</v>
      </c>
      <c r="H16" s="21">
        <v>0.92</v>
      </c>
      <c r="I16" s="12">
        <v>80</v>
      </c>
      <c r="J16" s="11">
        <v>0.63</v>
      </c>
    </row>
    <row r="17" spans="1:10" s="99" customFormat="1" ht="31.5">
      <c r="A17" s="56"/>
      <c r="B17" s="56"/>
      <c r="C17" s="1">
        <v>3</v>
      </c>
      <c r="D17" s="13" t="s">
        <v>126</v>
      </c>
      <c r="E17" s="10" t="s">
        <v>25</v>
      </c>
      <c r="F17" s="13" t="s">
        <v>127</v>
      </c>
      <c r="G17" s="1"/>
      <c r="H17" s="21">
        <v>1.2</v>
      </c>
      <c r="I17" s="12">
        <v>85</v>
      </c>
      <c r="J17" s="11">
        <v>0.72</v>
      </c>
    </row>
    <row r="18" spans="1:10" s="99" customFormat="1" ht="31.5">
      <c r="A18" s="54">
        <v>5</v>
      </c>
      <c r="B18" s="54" t="s">
        <v>128</v>
      </c>
      <c r="C18" s="1">
        <v>1</v>
      </c>
      <c r="D18" s="13" t="s">
        <v>129</v>
      </c>
      <c r="E18" s="10" t="s">
        <v>130</v>
      </c>
      <c r="F18" s="13" t="s">
        <v>131</v>
      </c>
      <c r="G18" s="1">
        <v>4</v>
      </c>
      <c r="H18" s="21">
        <v>1.6</v>
      </c>
      <c r="I18" s="12">
        <f>+H18*51</f>
        <v>81.60000000000001</v>
      </c>
      <c r="J18" s="11">
        <v>1.05</v>
      </c>
    </row>
    <row r="19" spans="1:10" s="99" customFormat="1" ht="31.5">
      <c r="A19" s="56"/>
      <c r="B19" s="56"/>
      <c r="C19" s="1">
        <v>2</v>
      </c>
      <c r="D19" s="13" t="s">
        <v>132</v>
      </c>
      <c r="E19" s="10" t="s">
        <v>133</v>
      </c>
      <c r="F19" s="13" t="s">
        <v>134</v>
      </c>
      <c r="G19" s="1">
        <v>4</v>
      </c>
      <c r="H19" s="21">
        <v>1.5</v>
      </c>
      <c r="I19" s="12">
        <f>+H19*51</f>
        <v>76.5</v>
      </c>
      <c r="J19" s="11">
        <v>1.05</v>
      </c>
    </row>
    <row r="20" spans="1:10" s="99" customFormat="1" ht="31.5">
      <c r="A20" s="54">
        <v>6</v>
      </c>
      <c r="B20" s="54" t="s">
        <v>135</v>
      </c>
      <c r="C20" s="1">
        <v>1</v>
      </c>
      <c r="D20" s="13" t="s">
        <v>136</v>
      </c>
      <c r="E20" s="10" t="s">
        <v>137</v>
      </c>
      <c r="F20" s="13" t="s">
        <v>138</v>
      </c>
      <c r="G20" s="1">
        <v>4</v>
      </c>
      <c r="H20" s="21">
        <v>2.5</v>
      </c>
      <c r="I20" s="12">
        <v>136</v>
      </c>
      <c r="J20" s="11">
        <v>1.5</v>
      </c>
    </row>
    <row r="21" spans="1:10" s="99" customFormat="1" ht="31.5">
      <c r="A21" s="56"/>
      <c r="B21" s="56"/>
      <c r="C21" s="1">
        <v>2</v>
      </c>
      <c r="D21" s="13" t="s">
        <v>139</v>
      </c>
      <c r="E21" s="10" t="s">
        <v>140</v>
      </c>
      <c r="F21" s="13" t="s">
        <v>141</v>
      </c>
      <c r="G21" s="1">
        <v>6</v>
      </c>
      <c r="H21" s="21">
        <v>2.38</v>
      </c>
      <c r="I21" s="12">
        <v>120</v>
      </c>
      <c r="J21" s="11">
        <v>1.7</v>
      </c>
    </row>
    <row r="22" spans="1:10" s="99" customFormat="1" ht="31.5">
      <c r="A22" s="54">
        <v>7</v>
      </c>
      <c r="B22" s="54" t="s">
        <v>142</v>
      </c>
      <c r="C22" s="1">
        <v>1</v>
      </c>
      <c r="D22" s="10" t="s">
        <v>143</v>
      </c>
      <c r="E22" s="10" t="s">
        <v>144</v>
      </c>
      <c r="F22" s="13" t="s">
        <v>145</v>
      </c>
      <c r="G22" s="1">
        <v>9</v>
      </c>
      <c r="H22" s="21">
        <v>3.04</v>
      </c>
      <c r="I22" s="12">
        <v>180</v>
      </c>
      <c r="J22" s="11">
        <v>2.1</v>
      </c>
    </row>
    <row r="23" spans="1:10" s="99" customFormat="1" ht="70.5" customHeight="1">
      <c r="A23" s="55"/>
      <c r="B23" s="55"/>
      <c r="C23" s="1">
        <v>2</v>
      </c>
      <c r="D23" s="13" t="s">
        <v>146</v>
      </c>
      <c r="E23" s="10" t="s">
        <v>147</v>
      </c>
      <c r="F23" s="13" t="s">
        <v>148</v>
      </c>
      <c r="G23" s="1">
        <v>0</v>
      </c>
      <c r="H23" s="21">
        <v>0.22</v>
      </c>
      <c r="I23" s="12">
        <v>20</v>
      </c>
      <c r="J23" s="11">
        <f>H23*1000*5/10000</f>
        <v>0.11</v>
      </c>
    </row>
    <row r="24" spans="1:10" s="99" customFormat="1" ht="31.5">
      <c r="A24" s="55"/>
      <c r="B24" s="55"/>
      <c r="C24" s="1">
        <v>3</v>
      </c>
      <c r="D24" s="13" t="s">
        <v>149</v>
      </c>
      <c r="E24" s="10" t="s">
        <v>150</v>
      </c>
      <c r="F24" s="13" t="s">
        <v>151</v>
      </c>
      <c r="G24" s="1">
        <v>6</v>
      </c>
      <c r="H24" s="21">
        <v>2</v>
      </c>
      <c r="I24" s="12">
        <v>110</v>
      </c>
      <c r="J24" s="11">
        <f>H24*1000*5/10000</f>
        <v>1</v>
      </c>
    </row>
    <row r="25" spans="1:10" s="99" customFormat="1" ht="31.5">
      <c r="A25" s="55"/>
      <c r="B25" s="55"/>
      <c r="C25" s="1">
        <v>4</v>
      </c>
      <c r="D25" s="13" t="s">
        <v>152</v>
      </c>
      <c r="E25" s="10" t="s">
        <v>153</v>
      </c>
      <c r="F25" s="13" t="s">
        <v>154</v>
      </c>
      <c r="G25" s="1">
        <v>4</v>
      </c>
      <c r="H25" s="21">
        <v>1.5</v>
      </c>
      <c r="I25" s="12">
        <v>80</v>
      </c>
      <c r="J25" s="11">
        <f>H25*1000*5/10000</f>
        <v>0.75</v>
      </c>
    </row>
    <row r="26" spans="1:10" s="99" customFormat="1" ht="31.5">
      <c r="A26" s="55"/>
      <c r="B26" s="55"/>
      <c r="C26" s="1">
        <v>5</v>
      </c>
      <c r="D26" s="13" t="s">
        <v>155</v>
      </c>
      <c r="E26" s="10" t="s">
        <v>156</v>
      </c>
      <c r="F26" s="13" t="s">
        <v>157</v>
      </c>
      <c r="G26" s="1">
        <v>4</v>
      </c>
      <c r="H26" s="21">
        <v>1.5</v>
      </c>
      <c r="I26" s="12">
        <v>90</v>
      </c>
      <c r="J26" s="11">
        <f>H26*1000*5/10000</f>
        <v>0.75</v>
      </c>
    </row>
    <row r="27" spans="1:10" s="99" customFormat="1" ht="15.75">
      <c r="A27" s="56"/>
      <c r="B27" s="56"/>
      <c r="C27" s="1">
        <v>6</v>
      </c>
      <c r="D27" s="10" t="s">
        <v>158</v>
      </c>
      <c r="E27" s="13" t="s">
        <v>159</v>
      </c>
      <c r="F27" s="13" t="s">
        <v>160</v>
      </c>
      <c r="G27" s="1">
        <v>4</v>
      </c>
      <c r="H27" s="21">
        <v>1.5</v>
      </c>
      <c r="I27" s="12">
        <v>110</v>
      </c>
      <c r="J27" s="11">
        <f>H27*1000*5/10000</f>
        <v>0.75</v>
      </c>
    </row>
    <row r="28" spans="1:10" s="99" customFormat="1" ht="31.5">
      <c r="A28" s="54">
        <v>8</v>
      </c>
      <c r="B28" s="54" t="s">
        <v>161</v>
      </c>
      <c r="C28" s="1">
        <v>1</v>
      </c>
      <c r="D28" s="13" t="s">
        <v>162</v>
      </c>
      <c r="E28" s="13" t="s">
        <v>163</v>
      </c>
      <c r="F28" s="13" t="s">
        <v>164</v>
      </c>
      <c r="G28" s="1">
        <v>3</v>
      </c>
      <c r="H28" s="21">
        <v>1</v>
      </c>
      <c r="I28" s="12">
        <v>60</v>
      </c>
      <c r="J28" s="11">
        <v>0.7</v>
      </c>
    </row>
    <row r="29" spans="1:10" s="99" customFormat="1" ht="31.5">
      <c r="A29" s="55"/>
      <c r="B29" s="55"/>
      <c r="C29" s="1">
        <v>2</v>
      </c>
      <c r="D29" s="13" t="s">
        <v>165</v>
      </c>
      <c r="E29" s="13" t="s">
        <v>166</v>
      </c>
      <c r="F29" s="13" t="s">
        <v>167</v>
      </c>
      <c r="G29" s="1">
        <v>5</v>
      </c>
      <c r="H29" s="21">
        <v>2</v>
      </c>
      <c r="I29" s="12">
        <v>140</v>
      </c>
      <c r="J29" s="11">
        <v>0.85</v>
      </c>
    </row>
    <row r="30" spans="1:10" s="99" customFormat="1" ht="31.5">
      <c r="A30" s="55"/>
      <c r="B30" s="55"/>
      <c r="C30" s="1">
        <v>3</v>
      </c>
      <c r="D30" s="13" t="s">
        <v>168</v>
      </c>
      <c r="E30" s="13" t="s">
        <v>169</v>
      </c>
      <c r="F30" s="13" t="s">
        <v>170</v>
      </c>
      <c r="G30" s="1">
        <v>3</v>
      </c>
      <c r="H30" s="21">
        <v>1</v>
      </c>
      <c r="I30" s="12">
        <v>50</v>
      </c>
      <c r="J30" s="11">
        <v>0.85</v>
      </c>
    </row>
    <row r="31" spans="1:10" s="99" customFormat="1" ht="31.5">
      <c r="A31" s="56"/>
      <c r="B31" s="56"/>
      <c r="C31" s="1">
        <v>4</v>
      </c>
      <c r="D31" s="13" t="s">
        <v>171</v>
      </c>
      <c r="E31" s="13" t="s">
        <v>172</v>
      </c>
      <c r="F31" s="14" t="s">
        <v>173</v>
      </c>
      <c r="G31" s="1">
        <v>4</v>
      </c>
      <c r="H31" s="21">
        <v>1</v>
      </c>
      <c r="I31" s="12">
        <v>50</v>
      </c>
      <c r="J31" s="11">
        <v>0.85</v>
      </c>
    </row>
    <row r="32" spans="1:10" s="99" customFormat="1" ht="15.75">
      <c r="A32" s="54">
        <v>9</v>
      </c>
      <c r="B32" s="54" t="s">
        <v>174</v>
      </c>
      <c r="C32" s="1">
        <v>1</v>
      </c>
      <c r="D32" s="10" t="s">
        <v>175</v>
      </c>
      <c r="E32" s="13" t="s">
        <v>176</v>
      </c>
      <c r="F32" s="14" t="s">
        <v>177</v>
      </c>
      <c r="G32" s="1">
        <v>2</v>
      </c>
      <c r="H32" s="21">
        <v>0.7</v>
      </c>
      <c r="I32" s="12">
        <v>130</v>
      </c>
      <c r="J32" s="11">
        <f>H32*1000*5/10000</f>
        <v>0.35</v>
      </c>
    </row>
    <row r="33" spans="1:10" s="99" customFormat="1" ht="15.75">
      <c r="A33" s="55"/>
      <c r="B33" s="55"/>
      <c r="C33" s="1">
        <v>2</v>
      </c>
      <c r="D33" s="10" t="s">
        <v>178</v>
      </c>
      <c r="E33" s="13" t="s">
        <v>179</v>
      </c>
      <c r="F33" s="14" t="s">
        <v>180</v>
      </c>
      <c r="G33" s="1">
        <v>5</v>
      </c>
      <c r="H33" s="21">
        <v>2</v>
      </c>
      <c r="I33" s="12">
        <v>100</v>
      </c>
      <c r="J33" s="11">
        <f>H33*1000*5/10000</f>
        <v>1</v>
      </c>
    </row>
    <row r="34" spans="1:10" s="99" customFormat="1" ht="15.75">
      <c r="A34" s="56"/>
      <c r="B34" s="56"/>
      <c r="C34" s="1">
        <v>3</v>
      </c>
      <c r="D34" s="10" t="s">
        <v>181</v>
      </c>
      <c r="E34" s="13" t="s">
        <v>182</v>
      </c>
      <c r="F34" s="14" t="s">
        <v>183</v>
      </c>
      <c r="G34" s="1">
        <v>4</v>
      </c>
      <c r="H34" s="21">
        <v>2</v>
      </c>
      <c r="I34" s="12">
        <v>110</v>
      </c>
      <c r="J34" s="11">
        <f>H34*1000*5/10000</f>
        <v>1</v>
      </c>
    </row>
    <row r="35" spans="1:10" s="100" customFormat="1" ht="33" customHeight="1">
      <c r="A35" s="90" t="s">
        <v>90</v>
      </c>
      <c r="B35" s="91" t="s">
        <v>664</v>
      </c>
      <c r="C35" s="90">
        <f>COUNT(C6:C34)</f>
        <v>29</v>
      </c>
      <c r="D35" s="92"/>
      <c r="E35" s="93"/>
      <c r="F35" s="92"/>
      <c r="G35" s="90">
        <f>SUM(G8:G26)</f>
        <v>57</v>
      </c>
      <c r="H35" s="94">
        <f>SUM(H6:H34)</f>
        <v>51.02</v>
      </c>
      <c r="I35" s="94">
        <f>SUM(I6:I34)</f>
        <v>2968.1</v>
      </c>
      <c r="J35" s="95">
        <f>SUM(J6:J34)</f>
        <v>29.430000000000007</v>
      </c>
    </row>
  </sheetData>
  <sheetProtection/>
  <mergeCells count="20">
    <mergeCell ref="B32:B34"/>
    <mergeCell ref="B22:B27"/>
    <mergeCell ref="B28:B31"/>
    <mergeCell ref="B18:B19"/>
    <mergeCell ref="B20:B21"/>
    <mergeCell ref="A1:J1"/>
    <mergeCell ref="B6:B8"/>
    <mergeCell ref="B9:B12"/>
    <mergeCell ref="B13:B14"/>
    <mergeCell ref="B15:B17"/>
    <mergeCell ref="A22:A27"/>
    <mergeCell ref="A28:A31"/>
    <mergeCell ref="A32:A34"/>
    <mergeCell ref="A2:J2"/>
    <mergeCell ref="A6:A8"/>
    <mergeCell ref="A9:A12"/>
    <mergeCell ref="A13:A14"/>
    <mergeCell ref="A15:A17"/>
    <mergeCell ref="A18:A19"/>
    <mergeCell ref="A20:A21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6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Normal="90" zoomScaleSheetLayoutView="100" zoomScalePageLayoutView="0" workbookViewId="0" topLeftCell="A14">
      <selection activeCell="A20" sqref="A1:IV16384"/>
    </sheetView>
  </sheetViews>
  <sheetFormatPr defaultColWidth="9.140625" defaultRowHeight="15"/>
  <cols>
    <col min="1" max="1" width="6.8515625" style="106" bestFit="1" customWidth="1"/>
    <col min="2" max="2" width="16.140625" style="106" bestFit="1" customWidth="1"/>
    <col min="3" max="3" width="6.7109375" style="106" bestFit="1" customWidth="1"/>
    <col min="4" max="6" width="30.00390625" style="114" customWidth="1"/>
    <col min="7" max="7" width="7.421875" style="106" customWidth="1"/>
    <col min="8" max="8" width="17.421875" style="115" customWidth="1"/>
    <col min="9" max="9" width="9.00390625" style="116" bestFit="1" customWidth="1"/>
    <col min="10" max="10" width="11.57421875" style="115" customWidth="1"/>
    <col min="11" max="16384" width="9.140625" style="106" customWidth="1"/>
  </cols>
  <sheetData>
    <row r="1" spans="1:10" ht="15.75">
      <c r="A1" s="105" t="s">
        <v>684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7" t="str">
        <f>'Ba Bể'!A2:J2</f>
        <v>(Kèm theo Nghị quyết  số        /NQ-HĐND ngày      tháng     năm 2023 của HĐND tỉnh Bắc Kạn)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s="108" customFormat="1" ht="99" customHeight="1">
      <c r="A4" s="2" t="s">
        <v>0</v>
      </c>
      <c r="B4" s="30" t="s">
        <v>675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4" t="s">
        <v>16</v>
      </c>
      <c r="I4" s="5" t="s">
        <v>17</v>
      </c>
      <c r="J4" s="4" t="s">
        <v>18</v>
      </c>
    </row>
    <row r="5" spans="1:10" s="109" customFormat="1" ht="11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20">
        <v>9</v>
      </c>
      <c r="J5" s="20">
        <v>10</v>
      </c>
    </row>
    <row r="6" spans="1:10" ht="31.5">
      <c r="A6" s="58">
        <v>1</v>
      </c>
      <c r="B6" s="52" t="s">
        <v>185</v>
      </c>
      <c r="C6" s="1">
        <v>1</v>
      </c>
      <c r="D6" s="13" t="s">
        <v>186</v>
      </c>
      <c r="E6" s="13" t="s">
        <v>187</v>
      </c>
      <c r="F6" s="13" t="s">
        <v>188</v>
      </c>
      <c r="G6" s="1">
        <v>4</v>
      </c>
      <c r="H6" s="46">
        <v>1.3</v>
      </c>
      <c r="I6" s="12">
        <v>80</v>
      </c>
      <c r="J6" s="11">
        <v>1.26</v>
      </c>
    </row>
    <row r="7" spans="1:10" ht="15.75">
      <c r="A7" s="60"/>
      <c r="B7" s="52"/>
      <c r="C7" s="1">
        <v>2</v>
      </c>
      <c r="D7" s="13" t="s">
        <v>189</v>
      </c>
      <c r="E7" s="13" t="s">
        <v>190</v>
      </c>
      <c r="F7" s="13" t="s">
        <v>191</v>
      </c>
      <c r="G7" s="1">
        <v>4</v>
      </c>
      <c r="H7" s="46">
        <v>1.4</v>
      </c>
      <c r="I7" s="12">
        <v>65</v>
      </c>
      <c r="J7" s="11">
        <v>0.98</v>
      </c>
    </row>
    <row r="8" spans="1:10" ht="15.75">
      <c r="A8" s="60"/>
      <c r="B8" s="52"/>
      <c r="C8" s="1">
        <v>3</v>
      </c>
      <c r="D8" s="13" t="s">
        <v>734</v>
      </c>
      <c r="E8" s="13" t="s">
        <v>192</v>
      </c>
      <c r="F8" s="13" t="s">
        <v>193</v>
      </c>
      <c r="G8" s="1">
        <v>4</v>
      </c>
      <c r="H8" s="46">
        <v>1.5</v>
      </c>
      <c r="I8" s="12">
        <v>85</v>
      </c>
      <c r="J8" s="11">
        <v>1.05</v>
      </c>
    </row>
    <row r="9" spans="1:10" ht="31.5">
      <c r="A9" s="60"/>
      <c r="B9" s="52"/>
      <c r="C9" s="1">
        <v>4</v>
      </c>
      <c r="D9" s="13" t="s">
        <v>194</v>
      </c>
      <c r="E9" s="13" t="s">
        <v>195</v>
      </c>
      <c r="F9" s="13" t="s">
        <v>196</v>
      </c>
      <c r="G9" s="1">
        <v>4</v>
      </c>
      <c r="H9" s="46">
        <v>1.6</v>
      </c>
      <c r="I9" s="12">
        <v>75</v>
      </c>
      <c r="J9" s="11">
        <v>1.2</v>
      </c>
    </row>
    <row r="10" spans="1:10" ht="31.5">
      <c r="A10" s="60"/>
      <c r="B10" s="52"/>
      <c r="C10" s="1">
        <v>5</v>
      </c>
      <c r="D10" s="13" t="s">
        <v>197</v>
      </c>
      <c r="E10" s="13" t="s">
        <v>198</v>
      </c>
      <c r="F10" s="13" t="s">
        <v>199</v>
      </c>
      <c r="G10" s="1">
        <v>3</v>
      </c>
      <c r="H10" s="46">
        <v>0.9</v>
      </c>
      <c r="I10" s="12">
        <v>75</v>
      </c>
      <c r="J10" s="11">
        <v>0.63</v>
      </c>
    </row>
    <row r="11" spans="1:10" ht="31.5">
      <c r="A11" s="60"/>
      <c r="B11" s="52"/>
      <c r="C11" s="1">
        <v>6</v>
      </c>
      <c r="D11" s="13" t="s">
        <v>200</v>
      </c>
      <c r="E11" s="13" t="s">
        <v>201</v>
      </c>
      <c r="F11" s="13" t="s">
        <v>202</v>
      </c>
      <c r="G11" s="1">
        <v>4</v>
      </c>
      <c r="H11" s="46">
        <v>1.8</v>
      </c>
      <c r="I11" s="12">
        <v>95</v>
      </c>
      <c r="J11" s="11">
        <v>1.6</v>
      </c>
    </row>
    <row r="12" spans="1:10" ht="31.5">
      <c r="A12" s="59"/>
      <c r="B12" s="52"/>
      <c r="C12" s="1">
        <v>7</v>
      </c>
      <c r="D12" s="13" t="s">
        <v>203</v>
      </c>
      <c r="E12" s="13" t="s">
        <v>204</v>
      </c>
      <c r="F12" s="13" t="s">
        <v>205</v>
      </c>
      <c r="G12" s="1">
        <v>4</v>
      </c>
      <c r="H12" s="46">
        <v>1.5</v>
      </c>
      <c r="I12" s="12">
        <v>85</v>
      </c>
      <c r="J12" s="11">
        <v>1.5</v>
      </c>
    </row>
    <row r="13" spans="1:10" ht="47.25">
      <c r="A13" s="58">
        <v>2</v>
      </c>
      <c r="B13" s="52" t="s">
        <v>206</v>
      </c>
      <c r="C13" s="1">
        <v>1</v>
      </c>
      <c r="D13" s="13" t="s">
        <v>715</v>
      </c>
      <c r="E13" s="13" t="s">
        <v>717</v>
      </c>
      <c r="F13" s="13" t="s">
        <v>207</v>
      </c>
      <c r="G13" s="1">
        <v>5</v>
      </c>
      <c r="H13" s="46">
        <v>1.6</v>
      </c>
      <c r="I13" s="12">
        <v>82</v>
      </c>
      <c r="J13" s="11">
        <v>1.1</v>
      </c>
    </row>
    <row r="14" spans="1:10" ht="31.5">
      <c r="A14" s="60"/>
      <c r="B14" s="52"/>
      <c r="C14" s="1">
        <v>2</v>
      </c>
      <c r="D14" s="13" t="s">
        <v>716</v>
      </c>
      <c r="E14" s="13" t="s">
        <v>208</v>
      </c>
      <c r="F14" s="13" t="s">
        <v>209</v>
      </c>
      <c r="G14" s="1">
        <v>8</v>
      </c>
      <c r="H14" s="46">
        <v>3</v>
      </c>
      <c r="I14" s="12">
        <v>165</v>
      </c>
      <c r="J14" s="11">
        <v>2.1</v>
      </c>
    </row>
    <row r="15" spans="1:10" ht="47.25">
      <c r="A15" s="60"/>
      <c r="B15" s="52"/>
      <c r="C15" s="1">
        <v>3</v>
      </c>
      <c r="D15" s="13" t="s">
        <v>692</v>
      </c>
      <c r="E15" s="13" t="s">
        <v>718</v>
      </c>
      <c r="F15" s="13" t="s">
        <v>693</v>
      </c>
      <c r="G15" s="1">
        <v>8</v>
      </c>
      <c r="H15" s="46">
        <v>3.15</v>
      </c>
      <c r="I15" s="12">
        <v>172</v>
      </c>
      <c r="J15" s="11">
        <v>2.2</v>
      </c>
    </row>
    <row r="16" spans="1:10" ht="31.5">
      <c r="A16" s="60"/>
      <c r="B16" s="52"/>
      <c r="C16" s="1">
        <v>4</v>
      </c>
      <c r="D16" s="13" t="s">
        <v>210</v>
      </c>
      <c r="E16" s="13" t="s">
        <v>211</v>
      </c>
      <c r="F16" s="13" t="s">
        <v>212</v>
      </c>
      <c r="G16" s="1">
        <v>5</v>
      </c>
      <c r="H16" s="46">
        <v>1.6</v>
      </c>
      <c r="I16" s="12">
        <v>80</v>
      </c>
      <c r="J16" s="11">
        <v>1.2</v>
      </c>
    </row>
    <row r="17" spans="1:10" ht="15.75">
      <c r="A17" s="59"/>
      <c r="B17" s="52"/>
      <c r="C17" s="1">
        <v>5</v>
      </c>
      <c r="D17" s="13" t="s">
        <v>213</v>
      </c>
      <c r="E17" s="13" t="s">
        <v>214</v>
      </c>
      <c r="F17" s="13" t="s">
        <v>215</v>
      </c>
      <c r="G17" s="1">
        <v>6</v>
      </c>
      <c r="H17" s="46">
        <v>1.2</v>
      </c>
      <c r="I17" s="12">
        <v>60</v>
      </c>
      <c r="J17" s="11">
        <v>1.75</v>
      </c>
    </row>
    <row r="18" spans="1:10" ht="31.5">
      <c r="A18" s="58">
        <v>3</v>
      </c>
      <c r="B18" s="52" t="s">
        <v>216</v>
      </c>
      <c r="C18" s="1">
        <v>1</v>
      </c>
      <c r="D18" s="13" t="s">
        <v>217</v>
      </c>
      <c r="E18" s="13" t="s">
        <v>218</v>
      </c>
      <c r="F18" s="13" t="s">
        <v>219</v>
      </c>
      <c r="G18" s="1">
        <v>4</v>
      </c>
      <c r="H18" s="46">
        <v>1.8</v>
      </c>
      <c r="I18" s="12">
        <v>170</v>
      </c>
      <c r="J18" s="11">
        <f>H18*3/10</f>
        <v>0.54</v>
      </c>
    </row>
    <row r="19" spans="1:10" ht="31.5">
      <c r="A19" s="59"/>
      <c r="B19" s="52"/>
      <c r="C19" s="1">
        <v>2</v>
      </c>
      <c r="D19" s="13" t="s">
        <v>220</v>
      </c>
      <c r="E19" s="13" t="s">
        <v>221</v>
      </c>
      <c r="F19" s="13" t="s">
        <v>222</v>
      </c>
      <c r="G19" s="1">
        <v>4</v>
      </c>
      <c r="H19" s="46">
        <v>1.5</v>
      </c>
      <c r="I19" s="12">
        <v>130</v>
      </c>
      <c r="J19" s="11">
        <f>H19*3/10</f>
        <v>0.45</v>
      </c>
    </row>
    <row r="20" spans="1:10" ht="31.5">
      <c r="A20" s="110">
        <v>4</v>
      </c>
      <c r="B20" s="57" t="s">
        <v>223</v>
      </c>
      <c r="C20" s="1">
        <v>1</v>
      </c>
      <c r="D20" s="13" t="s">
        <v>224</v>
      </c>
      <c r="E20" s="13" t="s">
        <v>719</v>
      </c>
      <c r="F20" s="13" t="s">
        <v>225</v>
      </c>
      <c r="G20" s="1">
        <v>3</v>
      </c>
      <c r="H20" s="46">
        <v>3</v>
      </c>
      <c r="I20" s="12">
        <v>150</v>
      </c>
      <c r="J20" s="11">
        <v>1.2</v>
      </c>
    </row>
    <row r="21" spans="1:10" ht="47.25">
      <c r="A21" s="111"/>
      <c r="B21" s="57"/>
      <c r="C21" s="1">
        <v>2</v>
      </c>
      <c r="D21" s="13" t="s">
        <v>226</v>
      </c>
      <c r="E21" s="13" t="s">
        <v>720</v>
      </c>
      <c r="F21" s="13" t="s">
        <v>227</v>
      </c>
      <c r="G21" s="42">
        <v>9</v>
      </c>
      <c r="H21" s="46">
        <v>3</v>
      </c>
      <c r="I21" s="12">
        <v>150</v>
      </c>
      <c r="J21" s="11">
        <f>H21*5/10</f>
        <v>1.5</v>
      </c>
    </row>
    <row r="22" spans="1:10" ht="31.5">
      <c r="A22" s="111"/>
      <c r="B22" s="57"/>
      <c r="C22" s="1">
        <v>3</v>
      </c>
      <c r="D22" s="13" t="s">
        <v>228</v>
      </c>
      <c r="E22" s="13" t="s">
        <v>229</v>
      </c>
      <c r="F22" s="13" t="s">
        <v>230</v>
      </c>
      <c r="G22" s="42">
        <v>3</v>
      </c>
      <c r="H22" s="46">
        <v>1.3</v>
      </c>
      <c r="I22" s="12">
        <v>80</v>
      </c>
      <c r="J22" s="11">
        <f>H22*5/10</f>
        <v>0.65</v>
      </c>
    </row>
    <row r="23" spans="1:10" ht="31.5">
      <c r="A23" s="111"/>
      <c r="B23" s="57"/>
      <c r="C23" s="1">
        <v>4</v>
      </c>
      <c r="D23" s="13" t="s">
        <v>231</v>
      </c>
      <c r="E23" s="13" t="s">
        <v>232</v>
      </c>
      <c r="F23" s="13" t="s">
        <v>233</v>
      </c>
      <c r="G23" s="42">
        <v>3</v>
      </c>
      <c r="H23" s="46">
        <v>1</v>
      </c>
      <c r="I23" s="12">
        <v>50</v>
      </c>
      <c r="J23" s="11">
        <f>H23*5/10</f>
        <v>0.5</v>
      </c>
    </row>
    <row r="24" spans="1:10" ht="31.5">
      <c r="A24" s="111"/>
      <c r="B24" s="57"/>
      <c r="C24" s="1">
        <v>5</v>
      </c>
      <c r="D24" s="13" t="s">
        <v>234</v>
      </c>
      <c r="E24" s="13" t="s">
        <v>235</v>
      </c>
      <c r="F24" s="13" t="s">
        <v>236</v>
      </c>
      <c r="G24" s="42">
        <v>1</v>
      </c>
      <c r="H24" s="46">
        <v>1</v>
      </c>
      <c r="I24" s="12">
        <v>50</v>
      </c>
      <c r="J24" s="11">
        <v>0.5</v>
      </c>
    </row>
    <row r="25" spans="1:10" ht="31.5">
      <c r="A25" s="111"/>
      <c r="B25" s="57"/>
      <c r="C25" s="1">
        <v>6</v>
      </c>
      <c r="D25" s="13" t="s">
        <v>237</v>
      </c>
      <c r="E25" s="13" t="s">
        <v>721</v>
      </c>
      <c r="F25" s="13" t="s">
        <v>238</v>
      </c>
      <c r="G25" s="42">
        <v>1</v>
      </c>
      <c r="H25" s="46">
        <v>1.1</v>
      </c>
      <c r="I25" s="12">
        <v>60</v>
      </c>
      <c r="J25" s="11">
        <v>0.5</v>
      </c>
    </row>
    <row r="26" spans="1:10" ht="31.5">
      <c r="A26" s="111"/>
      <c r="B26" s="57"/>
      <c r="C26" s="1">
        <v>7</v>
      </c>
      <c r="D26" s="13" t="s">
        <v>239</v>
      </c>
      <c r="E26" s="13" t="s">
        <v>240</v>
      </c>
      <c r="F26" s="13" t="s">
        <v>241</v>
      </c>
      <c r="G26" s="42">
        <v>1</v>
      </c>
      <c r="H26" s="46">
        <v>1</v>
      </c>
      <c r="I26" s="12">
        <v>55</v>
      </c>
      <c r="J26" s="11">
        <v>0.5</v>
      </c>
    </row>
    <row r="27" spans="1:10" ht="31.5">
      <c r="A27" s="112"/>
      <c r="B27" s="57"/>
      <c r="C27" s="1">
        <v>8</v>
      </c>
      <c r="D27" s="13" t="s">
        <v>242</v>
      </c>
      <c r="E27" s="13" t="s">
        <v>722</v>
      </c>
      <c r="F27" s="13" t="s">
        <v>243</v>
      </c>
      <c r="G27" s="42">
        <v>4</v>
      </c>
      <c r="H27" s="46">
        <v>2.3</v>
      </c>
      <c r="I27" s="12">
        <v>120</v>
      </c>
      <c r="J27" s="11">
        <f>H27*5/10</f>
        <v>1.15</v>
      </c>
    </row>
    <row r="28" spans="1:10" ht="31.5">
      <c r="A28" s="58">
        <v>5</v>
      </c>
      <c r="B28" s="52" t="s">
        <v>244</v>
      </c>
      <c r="C28" s="1">
        <v>1</v>
      </c>
      <c r="D28" s="13" t="s">
        <v>245</v>
      </c>
      <c r="E28" s="13" t="s">
        <v>246</v>
      </c>
      <c r="F28" s="13" t="s">
        <v>247</v>
      </c>
      <c r="G28" s="1">
        <v>3</v>
      </c>
      <c r="H28" s="46">
        <v>1.1</v>
      </c>
      <c r="I28" s="12">
        <v>55</v>
      </c>
      <c r="J28" s="11">
        <f>H28*5/10</f>
        <v>0.55</v>
      </c>
    </row>
    <row r="29" spans="1:10" ht="15.75">
      <c r="A29" s="60"/>
      <c r="B29" s="52"/>
      <c r="C29" s="1">
        <v>2</v>
      </c>
      <c r="D29" s="13" t="s">
        <v>248</v>
      </c>
      <c r="E29" s="13" t="s">
        <v>723</v>
      </c>
      <c r="F29" s="13" t="s">
        <v>249</v>
      </c>
      <c r="G29" s="1">
        <v>3</v>
      </c>
      <c r="H29" s="46">
        <v>1.5</v>
      </c>
      <c r="I29" s="12">
        <v>120</v>
      </c>
      <c r="J29" s="11">
        <f aca="true" t="shared" si="0" ref="J29:J36">H29*5/10</f>
        <v>0.75</v>
      </c>
    </row>
    <row r="30" spans="1:10" ht="15.75">
      <c r="A30" s="60"/>
      <c r="B30" s="52"/>
      <c r="C30" s="1">
        <v>3</v>
      </c>
      <c r="D30" s="13" t="s">
        <v>250</v>
      </c>
      <c r="E30" s="13" t="s">
        <v>251</v>
      </c>
      <c r="F30" s="13" t="s">
        <v>252</v>
      </c>
      <c r="G30" s="1">
        <v>5</v>
      </c>
      <c r="H30" s="46">
        <v>2.3</v>
      </c>
      <c r="I30" s="12">
        <v>110</v>
      </c>
      <c r="J30" s="11">
        <f t="shared" si="0"/>
        <v>1.15</v>
      </c>
    </row>
    <row r="31" spans="1:10" ht="15.75">
      <c r="A31" s="60"/>
      <c r="B31" s="52"/>
      <c r="C31" s="1">
        <v>4</v>
      </c>
      <c r="D31" s="13" t="s">
        <v>724</v>
      </c>
      <c r="E31" s="13" t="s">
        <v>253</v>
      </c>
      <c r="F31" s="13" t="s">
        <v>254</v>
      </c>
      <c r="G31" s="1">
        <v>4</v>
      </c>
      <c r="H31" s="46">
        <v>1.8</v>
      </c>
      <c r="I31" s="12">
        <v>110</v>
      </c>
      <c r="J31" s="11">
        <f t="shared" si="0"/>
        <v>0.9</v>
      </c>
    </row>
    <row r="32" spans="1:10" ht="31.5">
      <c r="A32" s="60"/>
      <c r="B32" s="52"/>
      <c r="C32" s="1">
        <v>5</v>
      </c>
      <c r="D32" s="13" t="s">
        <v>255</v>
      </c>
      <c r="E32" s="13" t="s">
        <v>256</v>
      </c>
      <c r="F32" s="13" t="s">
        <v>257</v>
      </c>
      <c r="G32" s="1">
        <v>4</v>
      </c>
      <c r="H32" s="46">
        <v>1.7</v>
      </c>
      <c r="I32" s="12">
        <v>110</v>
      </c>
      <c r="J32" s="11">
        <f t="shared" si="0"/>
        <v>0.85</v>
      </c>
    </row>
    <row r="33" spans="1:10" ht="15.75">
      <c r="A33" s="59"/>
      <c r="B33" s="52"/>
      <c r="C33" s="1">
        <v>6</v>
      </c>
      <c r="D33" s="13" t="s">
        <v>258</v>
      </c>
      <c r="E33" s="13" t="s">
        <v>259</v>
      </c>
      <c r="F33" s="13" t="s">
        <v>260</v>
      </c>
      <c r="G33" s="1">
        <v>9</v>
      </c>
      <c r="H33" s="46">
        <v>1.5</v>
      </c>
      <c r="I33" s="12">
        <v>110</v>
      </c>
      <c r="J33" s="11">
        <f t="shared" si="0"/>
        <v>0.75</v>
      </c>
    </row>
    <row r="34" spans="1:10" ht="31.5">
      <c r="A34" s="113">
        <v>6</v>
      </c>
      <c r="B34" s="2" t="s">
        <v>666</v>
      </c>
      <c r="C34" s="1">
        <v>1</v>
      </c>
      <c r="D34" s="13" t="s">
        <v>261</v>
      </c>
      <c r="E34" s="13" t="s">
        <v>262</v>
      </c>
      <c r="F34" s="13" t="s">
        <v>263</v>
      </c>
      <c r="G34" s="1">
        <v>5</v>
      </c>
      <c r="H34" s="46">
        <v>2.5</v>
      </c>
      <c r="I34" s="12">
        <v>130</v>
      </c>
      <c r="J34" s="11">
        <f t="shared" si="0"/>
        <v>1.25</v>
      </c>
    </row>
    <row r="35" spans="1:10" ht="31.5">
      <c r="A35" s="58">
        <v>7</v>
      </c>
      <c r="B35" s="52" t="s">
        <v>667</v>
      </c>
      <c r="C35" s="2">
        <v>1</v>
      </c>
      <c r="D35" s="13" t="s">
        <v>656</v>
      </c>
      <c r="E35" s="13" t="s">
        <v>657</v>
      </c>
      <c r="F35" s="13" t="s">
        <v>658</v>
      </c>
      <c r="G35" s="1">
        <v>1</v>
      </c>
      <c r="H35" s="46">
        <v>0.6</v>
      </c>
      <c r="I35" s="12">
        <v>90</v>
      </c>
      <c r="J35" s="11">
        <f t="shared" si="0"/>
        <v>0.3</v>
      </c>
    </row>
    <row r="36" spans="1:10" ht="31.5">
      <c r="A36" s="59"/>
      <c r="B36" s="52"/>
      <c r="C36" s="2">
        <v>2</v>
      </c>
      <c r="D36" s="13" t="s">
        <v>659</v>
      </c>
      <c r="E36" s="13" t="s">
        <v>725</v>
      </c>
      <c r="F36" s="13" t="s">
        <v>660</v>
      </c>
      <c r="G36" s="1">
        <v>1</v>
      </c>
      <c r="H36" s="46">
        <v>0.6</v>
      </c>
      <c r="I36" s="12">
        <v>115</v>
      </c>
      <c r="J36" s="11">
        <f t="shared" si="0"/>
        <v>0.3</v>
      </c>
    </row>
    <row r="37" spans="1:10" s="108" customFormat="1" ht="30" customHeight="1">
      <c r="A37" s="2" t="s">
        <v>90</v>
      </c>
      <c r="B37" s="2" t="s">
        <v>665</v>
      </c>
      <c r="C37" s="2">
        <f>SUM(C36,C34,C33,C27,C19,C17,C12)</f>
        <v>31</v>
      </c>
      <c r="D37" s="15"/>
      <c r="E37" s="15"/>
      <c r="F37" s="15"/>
      <c r="G37" s="2">
        <f>SUM(G6:G36)</f>
        <v>127</v>
      </c>
      <c r="H37" s="4">
        <f>SUM(H6:H36)</f>
        <v>51.150000000000006</v>
      </c>
      <c r="I37" s="5">
        <f>SUM(I6:I36)</f>
        <v>3084</v>
      </c>
      <c r="J37" s="4">
        <f>SUM(J6:J36)</f>
        <v>30.859999999999996</v>
      </c>
    </row>
  </sheetData>
  <sheetProtection/>
  <mergeCells count="14">
    <mergeCell ref="B35:B36"/>
    <mergeCell ref="A6:A12"/>
    <mergeCell ref="A13:A17"/>
    <mergeCell ref="A18:A19"/>
    <mergeCell ref="A20:A27"/>
    <mergeCell ref="A28:A33"/>
    <mergeCell ref="A35:A36"/>
    <mergeCell ref="A2:J2"/>
    <mergeCell ref="B28:B33"/>
    <mergeCell ref="A1:J1"/>
    <mergeCell ref="B6:B12"/>
    <mergeCell ref="B13:B17"/>
    <mergeCell ref="B18:B19"/>
    <mergeCell ref="B20:B27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7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20" bestFit="1" customWidth="1"/>
    <col min="2" max="2" width="16.57421875" style="120" customWidth="1"/>
    <col min="3" max="3" width="6.7109375" style="118" customWidth="1"/>
    <col min="4" max="4" width="33.140625" style="121" customWidth="1"/>
    <col min="5" max="5" width="24.7109375" style="121" customWidth="1"/>
    <col min="6" max="6" width="32.140625" style="121" customWidth="1"/>
    <col min="7" max="7" width="8.140625" style="118" customWidth="1"/>
    <col min="8" max="9" width="9.140625" style="118" customWidth="1"/>
    <col min="10" max="10" width="12.57421875" style="118" customWidth="1"/>
    <col min="11" max="16384" width="9.140625" style="118" customWidth="1"/>
  </cols>
  <sheetData>
    <row r="1" spans="1:10" ht="15">
      <c r="A1" s="117" t="s">
        <v>685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">
      <c r="A2" s="119" t="str">
        <f>'Ba Bể'!A2:J2</f>
        <v>(Kèm theo Nghị quyết  số        /NQ-HĐND ngày      tháng     năm 2023 của HĐND tỉnh Bắc Kạn)</v>
      </c>
      <c r="B2" s="119"/>
      <c r="C2" s="119"/>
      <c r="D2" s="119"/>
      <c r="E2" s="119"/>
      <c r="F2" s="119"/>
      <c r="G2" s="119"/>
      <c r="H2" s="119"/>
      <c r="I2" s="119"/>
      <c r="J2" s="119"/>
    </row>
    <row r="4" spans="1:10" ht="78.75">
      <c r="A4" s="2" t="s">
        <v>10</v>
      </c>
      <c r="B4" s="30" t="s">
        <v>675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4" t="s">
        <v>16</v>
      </c>
      <c r="I4" s="5" t="s">
        <v>17</v>
      </c>
      <c r="J4" s="4" t="s">
        <v>91</v>
      </c>
    </row>
    <row r="5" spans="1:10" s="120" customFormat="1" ht="14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</row>
    <row r="6" spans="1:10" ht="31.5">
      <c r="A6" s="58">
        <v>1</v>
      </c>
      <c r="B6" s="52" t="s">
        <v>264</v>
      </c>
      <c r="C6" s="6">
        <v>1</v>
      </c>
      <c r="D6" s="7" t="s">
        <v>265</v>
      </c>
      <c r="E6" s="22" t="s">
        <v>702</v>
      </c>
      <c r="F6" s="22" t="s">
        <v>266</v>
      </c>
      <c r="G6" s="6">
        <v>7</v>
      </c>
      <c r="H6" s="8">
        <v>2.8</v>
      </c>
      <c r="I6" s="9">
        <v>150</v>
      </c>
      <c r="J6" s="8">
        <f>+H6*0.5</f>
        <v>1.4</v>
      </c>
    </row>
    <row r="7" spans="1:10" ht="31.5">
      <c r="A7" s="60"/>
      <c r="B7" s="52"/>
      <c r="C7" s="6">
        <v>2</v>
      </c>
      <c r="D7" s="7" t="s">
        <v>267</v>
      </c>
      <c r="E7" s="22" t="s">
        <v>268</v>
      </c>
      <c r="F7" s="22" t="s">
        <v>269</v>
      </c>
      <c r="G7" s="6">
        <v>5</v>
      </c>
      <c r="H7" s="8">
        <v>2.2</v>
      </c>
      <c r="I7" s="9">
        <v>130</v>
      </c>
      <c r="J7" s="8">
        <f aca="true" t="shared" si="0" ref="J7:J59">+H7*0.5</f>
        <v>1.1</v>
      </c>
    </row>
    <row r="8" spans="1:10" ht="31.5">
      <c r="A8" s="60"/>
      <c r="B8" s="52"/>
      <c r="C8" s="6">
        <v>3</v>
      </c>
      <c r="D8" s="7" t="s">
        <v>270</v>
      </c>
      <c r="E8" s="22" t="s">
        <v>703</v>
      </c>
      <c r="F8" s="22" t="s">
        <v>271</v>
      </c>
      <c r="G8" s="6">
        <v>3</v>
      </c>
      <c r="H8" s="8">
        <v>1.4</v>
      </c>
      <c r="I8" s="9">
        <v>140</v>
      </c>
      <c r="J8" s="8">
        <f t="shared" si="0"/>
        <v>0.7</v>
      </c>
    </row>
    <row r="9" spans="1:10" ht="31.5">
      <c r="A9" s="60"/>
      <c r="B9" s="52"/>
      <c r="C9" s="6">
        <v>4</v>
      </c>
      <c r="D9" s="10" t="s">
        <v>272</v>
      </c>
      <c r="E9" s="13" t="s">
        <v>704</v>
      </c>
      <c r="F9" s="13" t="s">
        <v>273</v>
      </c>
      <c r="G9" s="1">
        <v>4</v>
      </c>
      <c r="H9" s="11">
        <v>0.5</v>
      </c>
      <c r="I9" s="12">
        <v>150</v>
      </c>
      <c r="J9" s="8">
        <f t="shared" si="0"/>
        <v>0.25</v>
      </c>
    </row>
    <row r="10" spans="1:10" ht="31.5">
      <c r="A10" s="60"/>
      <c r="B10" s="52"/>
      <c r="C10" s="6">
        <v>5</v>
      </c>
      <c r="D10" s="10" t="s">
        <v>272</v>
      </c>
      <c r="E10" s="13" t="s">
        <v>704</v>
      </c>
      <c r="F10" s="13" t="s">
        <v>274</v>
      </c>
      <c r="G10" s="1">
        <v>5</v>
      </c>
      <c r="H10" s="11">
        <v>3</v>
      </c>
      <c r="I10" s="12">
        <v>160</v>
      </c>
      <c r="J10" s="8">
        <f t="shared" si="0"/>
        <v>1.5</v>
      </c>
    </row>
    <row r="11" spans="1:10" ht="31.5">
      <c r="A11" s="60"/>
      <c r="B11" s="52"/>
      <c r="C11" s="6">
        <v>6</v>
      </c>
      <c r="D11" s="10" t="s">
        <v>706</v>
      </c>
      <c r="E11" s="13" t="s">
        <v>705</v>
      </c>
      <c r="F11" s="13" t="s">
        <v>275</v>
      </c>
      <c r="G11" s="1">
        <v>2</v>
      </c>
      <c r="H11" s="11">
        <v>3</v>
      </c>
      <c r="I11" s="12">
        <v>160</v>
      </c>
      <c r="J11" s="8">
        <f t="shared" si="0"/>
        <v>1.5</v>
      </c>
    </row>
    <row r="12" spans="1:10" ht="15.75">
      <c r="A12" s="60"/>
      <c r="B12" s="52"/>
      <c r="C12" s="6">
        <v>7</v>
      </c>
      <c r="D12" s="10" t="s">
        <v>276</v>
      </c>
      <c r="E12" s="13" t="s">
        <v>277</v>
      </c>
      <c r="F12" s="13" t="s">
        <v>278</v>
      </c>
      <c r="G12" s="1">
        <v>4</v>
      </c>
      <c r="H12" s="11">
        <v>3</v>
      </c>
      <c r="I12" s="12">
        <v>200</v>
      </c>
      <c r="J12" s="8">
        <f t="shared" si="0"/>
        <v>1.5</v>
      </c>
    </row>
    <row r="13" spans="1:10" ht="31.5">
      <c r="A13" s="59"/>
      <c r="B13" s="52"/>
      <c r="C13" s="6">
        <v>8</v>
      </c>
      <c r="D13" s="10" t="s">
        <v>279</v>
      </c>
      <c r="E13" s="13" t="s">
        <v>707</v>
      </c>
      <c r="F13" s="13" t="s">
        <v>280</v>
      </c>
      <c r="G13" s="1">
        <v>3</v>
      </c>
      <c r="H13" s="11">
        <v>3</v>
      </c>
      <c r="I13" s="12">
        <v>200</v>
      </c>
      <c r="J13" s="8">
        <f t="shared" si="0"/>
        <v>1.5</v>
      </c>
    </row>
    <row r="14" spans="1:10" ht="31.5">
      <c r="A14" s="58">
        <v>2</v>
      </c>
      <c r="B14" s="52" t="s">
        <v>281</v>
      </c>
      <c r="C14" s="1">
        <v>1</v>
      </c>
      <c r="D14" s="10" t="s">
        <v>282</v>
      </c>
      <c r="E14" s="13" t="s">
        <v>708</v>
      </c>
      <c r="F14" s="13" t="s">
        <v>283</v>
      </c>
      <c r="G14" s="1">
        <v>1</v>
      </c>
      <c r="H14" s="11">
        <v>0.8</v>
      </c>
      <c r="I14" s="12">
        <v>80</v>
      </c>
      <c r="J14" s="8">
        <f t="shared" si="0"/>
        <v>0.4</v>
      </c>
    </row>
    <row r="15" spans="1:10" ht="31.5">
      <c r="A15" s="60"/>
      <c r="B15" s="52"/>
      <c r="C15" s="1">
        <v>2</v>
      </c>
      <c r="D15" s="10" t="s">
        <v>284</v>
      </c>
      <c r="E15" s="13" t="s">
        <v>708</v>
      </c>
      <c r="F15" s="13" t="s">
        <v>285</v>
      </c>
      <c r="G15" s="1">
        <v>1</v>
      </c>
      <c r="H15" s="11">
        <v>0.7</v>
      </c>
      <c r="I15" s="12">
        <v>40</v>
      </c>
      <c r="J15" s="8">
        <f t="shared" si="0"/>
        <v>0.35</v>
      </c>
    </row>
    <row r="16" spans="1:10" ht="31.5">
      <c r="A16" s="60"/>
      <c r="B16" s="52"/>
      <c r="C16" s="1">
        <v>3</v>
      </c>
      <c r="D16" s="13" t="s">
        <v>286</v>
      </c>
      <c r="E16" s="13" t="s">
        <v>709</v>
      </c>
      <c r="F16" s="13" t="s">
        <v>287</v>
      </c>
      <c r="G16" s="1">
        <v>5</v>
      </c>
      <c r="H16" s="11">
        <v>2</v>
      </c>
      <c r="I16" s="12">
        <v>100</v>
      </c>
      <c r="J16" s="8">
        <f t="shared" si="0"/>
        <v>1</v>
      </c>
    </row>
    <row r="17" spans="1:10" ht="31.5">
      <c r="A17" s="26">
        <v>3</v>
      </c>
      <c r="B17" s="2" t="s">
        <v>288</v>
      </c>
      <c r="C17" s="1">
        <v>1</v>
      </c>
      <c r="D17" s="13" t="s">
        <v>289</v>
      </c>
      <c r="E17" s="13" t="s">
        <v>290</v>
      </c>
      <c r="F17" s="13" t="s">
        <v>291</v>
      </c>
      <c r="G17" s="1">
        <v>1</v>
      </c>
      <c r="H17" s="11">
        <v>0.8</v>
      </c>
      <c r="I17" s="12">
        <v>60</v>
      </c>
      <c r="J17" s="8">
        <f t="shared" si="0"/>
        <v>0.4</v>
      </c>
    </row>
    <row r="18" spans="1:10" ht="31.5">
      <c r="A18" s="58">
        <v>4</v>
      </c>
      <c r="B18" s="54" t="s">
        <v>292</v>
      </c>
      <c r="C18" s="1">
        <v>1</v>
      </c>
      <c r="D18" s="13" t="s">
        <v>293</v>
      </c>
      <c r="E18" s="13" t="s">
        <v>294</v>
      </c>
      <c r="F18" s="13" t="s">
        <v>295</v>
      </c>
      <c r="G18" s="1">
        <v>2</v>
      </c>
      <c r="H18" s="11">
        <v>1.5</v>
      </c>
      <c r="I18" s="12">
        <v>130</v>
      </c>
      <c r="J18" s="8">
        <f t="shared" si="0"/>
        <v>0.75</v>
      </c>
    </row>
    <row r="19" spans="1:10" ht="15.75">
      <c r="A19" s="59"/>
      <c r="B19" s="56"/>
      <c r="C19" s="1">
        <v>2</v>
      </c>
      <c r="D19" s="13" t="s">
        <v>296</v>
      </c>
      <c r="E19" s="13" t="s">
        <v>297</v>
      </c>
      <c r="F19" s="13" t="s">
        <v>714</v>
      </c>
      <c r="G19" s="1">
        <v>3</v>
      </c>
      <c r="H19" s="11">
        <v>2.5</v>
      </c>
      <c r="I19" s="12">
        <v>150</v>
      </c>
      <c r="J19" s="8">
        <f t="shared" si="0"/>
        <v>1.25</v>
      </c>
    </row>
    <row r="20" spans="1:10" ht="31.5">
      <c r="A20" s="58">
        <v>5</v>
      </c>
      <c r="B20" s="54" t="s">
        <v>298</v>
      </c>
      <c r="C20" s="1">
        <v>1</v>
      </c>
      <c r="D20" s="13" t="s">
        <v>299</v>
      </c>
      <c r="E20" s="13" t="s">
        <v>300</v>
      </c>
      <c r="F20" s="13" t="s">
        <v>301</v>
      </c>
      <c r="G20" s="1">
        <v>3</v>
      </c>
      <c r="H20" s="11">
        <v>1.3</v>
      </c>
      <c r="I20" s="12">
        <v>90</v>
      </c>
      <c r="J20" s="8">
        <f t="shared" si="0"/>
        <v>0.65</v>
      </c>
    </row>
    <row r="21" spans="1:10" ht="31.5">
      <c r="A21" s="59"/>
      <c r="B21" s="56"/>
      <c r="C21" s="1">
        <v>2</v>
      </c>
      <c r="D21" s="14" t="s">
        <v>302</v>
      </c>
      <c r="E21" s="13" t="s">
        <v>303</v>
      </c>
      <c r="F21" s="13" t="s">
        <v>304</v>
      </c>
      <c r="G21" s="1">
        <v>1</v>
      </c>
      <c r="H21" s="11">
        <v>2</v>
      </c>
      <c r="I21" s="12">
        <v>120</v>
      </c>
      <c r="J21" s="8">
        <v>0.6</v>
      </c>
    </row>
    <row r="22" spans="1:10" ht="15.75">
      <c r="A22" s="58">
        <v>6</v>
      </c>
      <c r="B22" s="52" t="s">
        <v>305</v>
      </c>
      <c r="C22" s="1">
        <v>1</v>
      </c>
      <c r="D22" s="13" t="s">
        <v>306</v>
      </c>
      <c r="E22" s="13" t="s">
        <v>307</v>
      </c>
      <c r="F22" s="13" t="s">
        <v>308</v>
      </c>
      <c r="G22" s="1">
        <v>2</v>
      </c>
      <c r="H22" s="11">
        <v>1.7</v>
      </c>
      <c r="I22" s="12">
        <v>100</v>
      </c>
      <c r="J22" s="8">
        <v>0.8</v>
      </c>
    </row>
    <row r="23" spans="1:10" ht="31.5">
      <c r="A23" s="60"/>
      <c r="B23" s="52"/>
      <c r="C23" s="1">
        <v>2</v>
      </c>
      <c r="D23" s="13" t="s">
        <v>309</v>
      </c>
      <c r="E23" s="13" t="s">
        <v>310</v>
      </c>
      <c r="F23" s="13" t="s">
        <v>311</v>
      </c>
      <c r="G23" s="1">
        <v>3</v>
      </c>
      <c r="H23" s="11">
        <v>1</v>
      </c>
      <c r="I23" s="12">
        <v>50</v>
      </c>
      <c r="J23" s="8">
        <v>0.3</v>
      </c>
    </row>
    <row r="24" spans="1:10" ht="15.75">
      <c r="A24" s="60"/>
      <c r="B24" s="52"/>
      <c r="C24" s="1">
        <v>3</v>
      </c>
      <c r="D24" s="13" t="s">
        <v>312</v>
      </c>
      <c r="E24" s="13" t="s">
        <v>669</v>
      </c>
      <c r="F24" s="13" t="s">
        <v>313</v>
      </c>
      <c r="G24" s="1">
        <v>3</v>
      </c>
      <c r="H24" s="11">
        <v>1</v>
      </c>
      <c r="I24" s="12">
        <v>65</v>
      </c>
      <c r="J24" s="8">
        <f t="shared" si="0"/>
        <v>0.5</v>
      </c>
    </row>
    <row r="25" spans="1:10" ht="15.75">
      <c r="A25" s="60"/>
      <c r="B25" s="52"/>
      <c r="C25" s="1">
        <v>4</v>
      </c>
      <c r="D25" s="13" t="s">
        <v>314</v>
      </c>
      <c r="E25" s="13" t="s">
        <v>315</v>
      </c>
      <c r="F25" s="13" t="s">
        <v>316</v>
      </c>
      <c r="G25" s="1">
        <v>3</v>
      </c>
      <c r="H25" s="11">
        <v>1</v>
      </c>
      <c r="I25" s="12">
        <v>50</v>
      </c>
      <c r="J25" s="8">
        <f t="shared" si="0"/>
        <v>0.5</v>
      </c>
    </row>
    <row r="26" spans="1:10" ht="31.5">
      <c r="A26" s="60"/>
      <c r="B26" s="52"/>
      <c r="C26" s="1">
        <v>5</v>
      </c>
      <c r="D26" s="13" t="s">
        <v>317</v>
      </c>
      <c r="E26" s="13" t="s">
        <v>669</v>
      </c>
      <c r="F26" s="13" t="s">
        <v>318</v>
      </c>
      <c r="G26" s="1">
        <v>9</v>
      </c>
      <c r="H26" s="11">
        <v>9</v>
      </c>
      <c r="I26" s="12">
        <v>500</v>
      </c>
      <c r="J26" s="8">
        <f>+H26*0.5</f>
        <v>4.5</v>
      </c>
    </row>
    <row r="27" spans="1:10" ht="31.5">
      <c r="A27" s="60">
        <v>7</v>
      </c>
      <c r="B27" s="52" t="s">
        <v>319</v>
      </c>
      <c r="C27" s="1">
        <v>1</v>
      </c>
      <c r="D27" s="13" t="s">
        <v>320</v>
      </c>
      <c r="E27" s="13" t="s">
        <v>321</v>
      </c>
      <c r="F27" s="13" t="s">
        <v>322</v>
      </c>
      <c r="G27" s="1">
        <v>2</v>
      </c>
      <c r="H27" s="11">
        <v>1.4</v>
      </c>
      <c r="I27" s="12">
        <v>70</v>
      </c>
      <c r="J27" s="8">
        <f t="shared" si="0"/>
        <v>0.7</v>
      </c>
    </row>
    <row r="28" spans="1:10" ht="15.75">
      <c r="A28" s="60"/>
      <c r="B28" s="52"/>
      <c r="C28" s="1">
        <v>2</v>
      </c>
      <c r="D28" s="13" t="s">
        <v>323</v>
      </c>
      <c r="E28" s="13" t="s">
        <v>324</v>
      </c>
      <c r="F28" s="13" t="s">
        <v>325</v>
      </c>
      <c r="G28" s="1">
        <v>1</v>
      </c>
      <c r="H28" s="11">
        <v>1</v>
      </c>
      <c r="I28" s="12">
        <v>50</v>
      </c>
      <c r="J28" s="8">
        <f t="shared" si="0"/>
        <v>0.5</v>
      </c>
    </row>
    <row r="29" spans="1:10" ht="15.75">
      <c r="A29" s="59"/>
      <c r="B29" s="52"/>
      <c r="C29" s="1">
        <v>3</v>
      </c>
      <c r="D29" s="13" t="s">
        <v>326</v>
      </c>
      <c r="E29" s="13" t="s">
        <v>327</v>
      </c>
      <c r="F29" s="13" t="s">
        <v>328</v>
      </c>
      <c r="G29" s="1">
        <v>3</v>
      </c>
      <c r="H29" s="11">
        <v>1.2</v>
      </c>
      <c r="I29" s="12">
        <v>60</v>
      </c>
      <c r="J29" s="8">
        <f t="shared" si="0"/>
        <v>0.6</v>
      </c>
    </row>
    <row r="30" spans="1:10" ht="31.5">
      <c r="A30" s="58">
        <v>8</v>
      </c>
      <c r="B30" s="52" t="s">
        <v>329</v>
      </c>
      <c r="C30" s="1">
        <v>1</v>
      </c>
      <c r="D30" s="10" t="s">
        <v>330</v>
      </c>
      <c r="E30" s="13" t="s">
        <v>710</v>
      </c>
      <c r="F30" s="13" t="s">
        <v>331</v>
      </c>
      <c r="G30" s="1">
        <v>5</v>
      </c>
      <c r="H30" s="11">
        <v>2</v>
      </c>
      <c r="I30" s="12">
        <v>100</v>
      </c>
      <c r="J30" s="8">
        <f t="shared" si="0"/>
        <v>1</v>
      </c>
    </row>
    <row r="31" spans="1:10" ht="15.75">
      <c r="A31" s="60"/>
      <c r="B31" s="52"/>
      <c r="C31" s="1">
        <v>2</v>
      </c>
      <c r="D31" s="13" t="s">
        <v>332</v>
      </c>
      <c r="E31" s="13" t="s">
        <v>333</v>
      </c>
      <c r="F31" s="13" t="s">
        <v>334</v>
      </c>
      <c r="G31" s="1">
        <v>3</v>
      </c>
      <c r="H31" s="11">
        <v>1.5</v>
      </c>
      <c r="I31" s="12">
        <v>75</v>
      </c>
      <c r="J31" s="8">
        <f t="shared" si="0"/>
        <v>0.75</v>
      </c>
    </row>
    <row r="32" spans="1:10" ht="15.75">
      <c r="A32" s="60"/>
      <c r="B32" s="52"/>
      <c r="C32" s="1">
        <v>3</v>
      </c>
      <c r="D32" s="13" t="s">
        <v>335</v>
      </c>
      <c r="E32" s="13" t="s">
        <v>711</v>
      </c>
      <c r="F32" s="13" t="s">
        <v>336</v>
      </c>
      <c r="G32" s="1">
        <v>3</v>
      </c>
      <c r="H32" s="11">
        <v>2</v>
      </c>
      <c r="I32" s="12">
        <v>122</v>
      </c>
      <c r="J32" s="8">
        <f t="shared" si="0"/>
        <v>1</v>
      </c>
    </row>
    <row r="33" spans="1:10" ht="15.75">
      <c r="A33" s="60"/>
      <c r="B33" s="52"/>
      <c r="C33" s="1">
        <v>4</v>
      </c>
      <c r="D33" s="13" t="s">
        <v>337</v>
      </c>
      <c r="E33" s="13" t="s">
        <v>338</v>
      </c>
      <c r="F33" s="13" t="s">
        <v>339</v>
      </c>
      <c r="G33" s="1">
        <v>6</v>
      </c>
      <c r="H33" s="11">
        <v>2.5</v>
      </c>
      <c r="I33" s="12">
        <v>135</v>
      </c>
      <c r="J33" s="8">
        <f t="shared" si="0"/>
        <v>1.25</v>
      </c>
    </row>
    <row r="34" spans="1:10" ht="15.75">
      <c r="A34" s="60"/>
      <c r="B34" s="52"/>
      <c r="C34" s="1">
        <v>5</v>
      </c>
      <c r="D34" s="13" t="s">
        <v>340</v>
      </c>
      <c r="E34" s="13" t="s">
        <v>341</v>
      </c>
      <c r="F34" s="13" t="s">
        <v>342</v>
      </c>
      <c r="G34" s="1">
        <v>8</v>
      </c>
      <c r="H34" s="11">
        <v>3</v>
      </c>
      <c r="I34" s="12">
        <v>200</v>
      </c>
      <c r="J34" s="8">
        <f t="shared" si="0"/>
        <v>1.5</v>
      </c>
    </row>
    <row r="35" spans="1:10" ht="15.75">
      <c r="A35" s="60">
        <v>9</v>
      </c>
      <c r="B35" s="52" t="s">
        <v>343</v>
      </c>
      <c r="C35" s="1">
        <v>1</v>
      </c>
      <c r="D35" s="13" t="s">
        <v>344</v>
      </c>
      <c r="E35" s="13" t="s">
        <v>711</v>
      </c>
      <c r="F35" s="13" t="s">
        <v>345</v>
      </c>
      <c r="G35" s="1">
        <v>4</v>
      </c>
      <c r="H35" s="11">
        <v>3</v>
      </c>
      <c r="I35" s="12">
        <v>200</v>
      </c>
      <c r="J35" s="8">
        <f t="shared" si="0"/>
        <v>1.5</v>
      </c>
    </row>
    <row r="36" spans="1:10" ht="15.75">
      <c r="A36" s="60"/>
      <c r="B36" s="52"/>
      <c r="C36" s="1">
        <v>2</v>
      </c>
      <c r="D36" s="13" t="s">
        <v>346</v>
      </c>
      <c r="E36" s="13" t="s">
        <v>669</v>
      </c>
      <c r="F36" s="13" t="s">
        <v>347</v>
      </c>
      <c r="G36" s="1">
        <v>4</v>
      </c>
      <c r="H36" s="11">
        <v>3.5</v>
      </c>
      <c r="I36" s="12">
        <v>200</v>
      </c>
      <c r="J36" s="8">
        <f>+H36*0.5</f>
        <v>1.75</v>
      </c>
    </row>
    <row r="37" spans="1:10" ht="15.75">
      <c r="A37" s="59"/>
      <c r="B37" s="52"/>
      <c r="C37" s="1">
        <v>3</v>
      </c>
      <c r="D37" s="13" t="s">
        <v>712</v>
      </c>
      <c r="E37" s="13" t="s">
        <v>348</v>
      </c>
      <c r="F37" s="13" t="s">
        <v>349</v>
      </c>
      <c r="G37" s="1">
        <v>4</v>
      </c>
      <c r="H37" s="11">
        <v>5</v>
      </c>
      <c r="I37" s="12">
        <v>250</v>
      </c>
      <c r="J37" s="8">
        <f>+H37*0.5</f>
        <v>2.5</v>
      </c>
    </row>
    <row r="38" spans="1:10" ht="31.5">
      <c r="A38" s="58">
        <v>10</v>
      </c>
      <c r="B38" s="54" t="s">
        <v>350</v>
      </c>
      <c r="C38" s="1">
        <v>1</v>
      </c>
      <c r="D38" s="13" t="s">
        <v>351</v>
      </c>
      <c r="E38" s="13" t="s">
        <v>352</v>
      </c>
      <c r="F38" s="13" t="s">
        <v>353</v>
      </c>
      <c r="G38" s="1">
        <v>1</v>
      </c>
      <c r="H38" s="11">
        <v>0.8</v>
      </c>
      <c r="I38" s="12">
        <v>50</v>
      </c>
      <c r="J38" s="8">
        <f t="shared" si="0"/>
        <v>0.4</v>
      </c>
    </row>
    <row r="39" spans="1:10" ht="31.5">
      <c r="A39" s="60"/>
      <c r="B39" s="55"/>
      <c r="C39" s="1">
        <v>2</v>
      </c>
      <c r="D39" s="13" t="s">
        <v>354</v>
      </c>
      <c r="E39" s="13" t="s">
        <v>355</v>
      </c>
      <c r="F39" s="13" t="s">
        <v>356</v>
      </c>
      <c r="G39" s="1">
        <v>1</v>
      </c>
      <c r="H39" s="11">
        <v>0.7</v>
      </c>
      <c r="I39" s="12">
        <v>35</v>
      </c>
      <c r="J39" s="8">
        <f t="shared" si="0"/>
        <v>0.35</v>
      </c>
    </row>
    <row r="40" spans="1:10" ht="31.5">
      <c r="A40" s="60"/>
      <c r="B40" s="55"/>
      <c r="C40" s="1">
        <v>3</v>
      </c>
      <c r="D40" s="13" t="s">
        <v>357</v>
      </c>
      <c r="E40" s="13" t="s">
        <v>358</v>
      </c>
      <c r="F40" s="13" t="s">
        <v>359</v>
      </c>
      <c r="G40" s="1">
        <v>1</v>
      </c>
      <c r="H40" s="11">
        <v>0.8</v>
      </c>
      <c r="I40" s="12">
        <v>40</v>
      </c>
      <c r="J40" s="8">
        <f t="shared" si="0"/>
        <v>0.4</v>
      </c>
    </row>
    <row r="41" spans="1:10" ht="31.5">
      <c r="A41" s="60"/>
      <c r="B41" s="55"/>
      <c r="C41" s="1">
        <v>4</v>
      </c>
      <c r="D41" s="13" t="s">
        <v>360</v>
      </c>
      <c r="E41" s="13" t="s">
        <v>713</v>
      </c>
      <c r="F41" s="13" t="s">
        <v>361</v>
      </c>
      <c r="G41" s="1">
        <v>5</v>
      </c>
      <c r="H41" s="11">
        <v>3.5</v>
      </c>
      <c r="I41" s="12">
        <v>300</v>
      </c>
      <c r="J41" s="8">
        <v>1.4</v>
      </c>
    </row>
    <row r="42" spans="1:10" ht="31.5">
      <c r="A42" s="60"/>
      <c r="B42" s="55"/>
      <c r="C42" s="1">
        <v>5</v>
      </c>
      <c r="D42" s="13" t="s">
        <v>362</v>
      </c>
      <c r="E42" s="13" t="s">
        <v>363</v>
      </c>
      <c r="F42" s="13" t="s">
        <v>364</v>
      </c>
      <c r="G42" s="1">
        <v>1</v>
      </c>
      <c r="H42" s="11">
        <v>1</v>
      </c>
      <c r="I42" s="12">
        <v>50</v>
      </c>
      <c r="J42" s="8">
        <v>0.2</v>
      </c>
    </row>
    <row r="43" spans="1:10" ht="31.5">
      <c r="A43" s="60"/>
      <c r="B43" s="55"/>
      <c r="C43" s="1">
        <v>6</v>
      </c>
      <c r="D43" s="13" t="s">
        <v>365</v>
      </c>
      <c r="E43" s="13" t="s">
        <v>366</v>
      </c>
      <c r="F43" s="13" t="s">
        <v>367</v>
      </c>
      <c r="G43" s="1">
        <v>3</v>
      </c>
      <c r="H43" s="11">
        <v>2</v>
      </c>
      <c r="I43" s="12">
        <v>100</v>
      </c>
      <c r="J43" s="8">
        <f t="shared" si="0"/>
        <v>1</v>
      </c>
    </row>
    <row r="44" spans="1:10" ht="31.5">
      <c r="A44" s="60"/>
      <c r="B44" s="55"/>
      <c r="C44" s="1">
        <v>7</v>
      </c>
      <c r="D44" s="13" t="s">
        <v>368</v>
      </c>
      <c r="E44" s="13" t="s">
        <v>369</v>
      </c>
      <c r="F44" s="13" t="s">
        <v>370</v>
      </c>
      <c r="G44" s="1">
        <v>2</v>
      </c>
      <c r="H44" s="11">
        <v>2</v>
      </c>
      <c r="I44" s="12">
        <v>100</v>
      </c>
      <c r="J44" s="8">
        <v>0.1</v>
      </c>
    </row>
    <row r="45" spans="1:10" ht="31.5">
      <c r="A45" s="59"/>
      <c r="B45" s="56"/>
      <c r="C45" s="1">
        <v>8</v>
      </c>
      <c r="D45" s="10" t="s">
        <v>371</v>
      </c>
      <c r="E45" s="13" t="s">
        <v>372</v>
      </c>
      <c r="F45" s="13" t="s">
        <v>373</v>
      </c>
      <c r="G45" s="1">
        <v>2</v>
      </c>
      <c r="H45" s="11">
        <v>2</v>
      </c>
      <c r="I45" s="12">
        <v>100</v>
      </c>
      <c r="J45" s="8">
        <v>0.3</v>
      </c>
    </row>
    <row r="46" spans="1:10" ht="31.5">
      <c r="A46" s="58">
        <v>11</v>
      </c>
      <c r="B46" s="52" t="s">
        <v>374</v>
      </c>
      <c r="C46" s="1">
        <v>1</v>
      </c>
      <c r="D46" s="13" t="s">
        <v>375</v>
      </c>
      <c r="E46" s="13" t="s">
        <v>376</v>
      </c>
      <c r="F46" s="13" t="s">
        <v>377</v>
      </c>
      <c r="G46" s="1">
        <v>5</v>
      </c>
      <c r="H46" s="11">
        <v>1.2</v>
      </c>
      <c r="I46" s="12">
        <v>60</v>
      </c>
      <c r="J46" s="8">
        <f t="shared" si="0"/>
        <v>0.6</v>
      </c>
    </row>
    <row r="47" spans="1:10" ht="31.5">
      <c r="A47" s="60"/>
      <c r="B47" s="52"/>
      <c r="C47" s="1">
        <v>2</v>
      </c>
      <c r="D47" s="13" t="s">
        <v>378</v>
      </c>
      <c r="E47" s="13" t="s">
        <v>379</v>
      </c>
      <c r="F47" s="13" t="s">
        <v>380</v>
      </c>
      <c r="G47" s="1">
        <v>4</v>
      </c>
      <c r="H47" s="11">
        <v>4.3</v>
      </c>
      <c r="I47" s="12">
        <v>250</v>
      </c>
      <c r="J47" s="8">
        <f t="shared" si="0"/>
        <v>2.15</v>
      </c>
    </row>
    <row r="48" spans="1:10" ht="31.5">
      <c r="A48" s="60"/>
      <c r="B48" s="52"/>
      <c r="C48" s="1">
        <v>3</v>
      </c>
      <c r="D48" s="13" t="s">
        <v>381</v>
      </c>
      <c r="E48" s="13" t="s">
        <v>382</v>
      </c>
      <c r="F48" s="13" t="s">
        <v>383</v>
      </c>
      <c r="G48" s="1">
        <v>9</v>
      </c>
      <c r="H48" s="11">
        <v>5.6</v>
      </c>
      <c r="I48" s="12">
        <v>300</v>
      </c>
      <c r="J48" s="8">
        <f t="shared" si="0"/>
        <v>2.8</v>
      </c>
    </row>
    <row r="49" spans="1:10" ht="31.5">
      <c r="A49" s="59"/>
      <c r="B49" s="52"/>
      <c r="C49" s="1">
        <v>4</v>
      </c>
      <c r="D49" s="13" t="s">
        <v>384</v>
      </c>
      <c r="E49" s="13" t="s">
        <v>385</v>
      </c>
      <c r="F49" s="13" t="s">
        <v>386</v>
      </c>
      <c r="G49" s="1">
        <v>5</v>
      </c>
      <c r="H49" s="11">
        <v>2.7</v>
      </c>
      <c r="I49" s="12">
        <v>150</v>
      </c>
      <c r="J49" s="8">
        <f t="shared" si="0"/>
        <v>1.35</v>
      </c>
    </row>
    <row r="50" spans="1:10" ht="15.75">
      <c r="A50" s="58">
        <v>12</v>
      </c>
      <c r="B50" s="54" t="s">
        <v>387</v>
      </c>
      <c r="C50" s="1">
        <v>1</v>
      </c>
      <c r="D50" s="13" t="s">
        <v>388</v>
      </c>
      <c r="E50" s="13" t="s">
        <v>389</v>
      </c>
      <c r="F50" s="13" t="s">
        <v>390</v>
      </c>
      <c r="G50" s="1">
        <v>4</v>
      </c>
      <c r="H50" s="11">
        <v>1</v>
      </c>
      <c r="I50" s="12">
        <v>50</v>
      </c>
      <c r="J50" s="8">
        <f t="shared" si="0"/>
        <v>0.5</v>
      </c>
    </row>
    <row r="51" spans="1:10" ht="15.75">
      <c r="A51" s="60"/>
      <c r="B51" s="55"/>
      <c r="C51" s="1">
        <v>2</v>
      </c>
      <c r="D51" s="13" t="s">
        <v>391</v>
      </c>
      <c r="E51" s="13" t="s">
        <v>392</v>
      </c>
      <c r="F51" s="13" t="s">
        <v>393</v>
      </c>
      <c r="G51" s="1">
        <v>3</v>
      </c>
      <c r="H51" s="11">
        <v>3</v>
      </c>
      <c r="I51" s="12">
        <v>200</v>
      </c>
      <c r="J51" s="8">
        <f t="shared" si="0"/>
        <v>1.5</v>
      </c>
    </row>
    <row r="52" spans="1:10" ht="15.75">
      <c r="A52" s="60"/>
      <c r="B52" s="55"/>
      <c r="C52" s="1">
        <v>3</v>
      </c>
      <c r="D52" s="13" t="s">
        <v>394</v>
      </c>
      <c r="E52" s="13" t="s">
        <v>395</v>
      </c>
      <c r="F52" s="13" t="s">
        <v>396</v>
      </c>
      <c r="G52" s="1">
        <v>3</v>
      </c>
      <c r="H52" s="11">
        <v>1.5</v>
      </c>
      <c r="I52" s="12">
        <v>200</v>
      </c>
      <c r="J52" s="8">
        <f t="shared" si="0"/>
        <v>0.75</v>
      </c>
    </row>
    <row r="53" spans="1:10" ht="15.75">
      <c r="A53" s="60"/>
      <c r="B53" s="55"/>
      <c r="C53" s="1">
        <v>4</v>
      </c>
      <c r="D53" s="13" t="s">
        <v>397</v>
      </c>
      <c r="E53" s="13" t="s">
        <v>398</v>
      </c>
      <c r="F53" s="13" t="s">
        <v>399</v>
      </c>
      <c r="G53" s="1">
        <v>2</v>
      </c>
      <c r="H53" s="11">
        <v>1.8</v>
      </c>
      <c r="I53" s="12">
        <v>150</v>
      </c>
      <c r="J53" s="8">
        <f t="shared" si="0"/>
        <v>0.9</v>
      </c>
    </row>
    <row r="54" spans="1:10" ht="15.75">
      <c r="A54" s="60"/>
      <c r="B54" s="55"/>
      <c r="C54" s="1">
        <v>5</v>
      </c>
      <c r="D54" s="13" t="s">
        <v>400</v>
      </c>
      <c r="E54" s="13" t="s">
        <v>401</v>
      </c>
      <c r="F54" s="13" t="s">
        <v>402</v>
      </c>
      <c r="G54" s="1">
        <v>2</v>
      </c>
      <c r="H54" s="11">
        <v>2</v>
      </c>
      <c r="I54" s="12">
        <v>100</v>
      </c>
      <c r="J54" s="8">
        <f t="shared" si="0"/>
        <v>1</v>
      </c>
    </row>
    <row r="55" spans="1:10" ht="15.75">
      <c r="A55" s="60"/>
      <c r="B55" s="55"/>
      <c r="C55" s="1">
        <v>6</v>
      </c>
      <c r="D55" s="13" t="s">
        <v>403</v>
      </c>
      <c r="E55" s="13" t="s">
        <v>404</v>
      </c>
      <c r="F55" s="13" t="s">
        <v>405</v>
      </c>
      <c r="G55" s="1">
        <v>3</v>
      </c>
      <c r="H55" s="11">
        <v>2.5</v>
      </c>
      <c r="I55" s="12">
        <v>130</v>
      </c>
      <c r="J55" s="8">
        <f t="shared" si="0"/>
        <v>1.25</v>
      </c>
    </row>
    <row r="56" spans="1:10" ht="15.75">
      <c r="A56" s="60"/>
      <c r="B56" s="55"/>
      <c r="C56" s="1">
        <v>7</v>
      </c>
      <c r="D56" s="13" t="s">
        <v>406</v>
      </c>
      <c r="E56" s="13" t="s">
        <v>407</v>
      </c>
      <c r="F56" s="13" t="s">
        <v>408</v>
      </c>
      <c r="G56" s="1">
        <v>1</v>
      </c>
      <c r="H56" s="11">
        <v>1.5</v>
      </c>
      <c r="I56" s="12">
        <v>75</v>
      </c>
      <c r="J56" s="8">
        <f t="shared" si="0"/>
        <v>0.75</v>
      </c>
    </row>
    <row r="57" spans="1:10" ht="15.75">
      <c r="A57" s="59"/>
      <c r="B57" s="56"/>
      <c r="C57" s="1">
        <v>8</v>
      </c>
      <c r="D57" s="13" t="s">
        <v>409</v>
      </c>
      <c r="E57" s="13" t="s">
        <v>410</v>
      </c>
      <c r="F57" s="13" t="s">
        <v>411</v>
      </c>
      <c r="G57" s="1">
        <v>2</v>
      </c>
      <c r="H57" s="11">
        <v>1.5</v>
      </c>
      <c r="I57" s="12">
        <v>120</v>
      </c>
      <c r="J57" s="8">
        <f t="shared" si="0"/>
        <v>0.75</v>
      </c>
    </row>
    <row r="58" spans="1:10" ht="15.75">
      <c r="A58" s="58">
        <v>13</v>
      </c>
      <c r="B58" s="54" t="s">
        <v>412</v>
      </c>
      <c r="C58" s="1">
        <v>1</v>
      </c>
      <c r="D58" s="13" t="s">
        <v>413</v>
      </c>
      <c r="E58" s="13" t="s">
        <v>153</v>
      </c>
      <c r="F58" s="13" t="s">
        <v>414</v>
      </c>
      <c r="G58" s="1">
        <v>3</v>
      </c>
      <c r="H58" s="11">
        <v>2</v>
      </c>
      <c r="I58" s="12">
        <v>120</v>
      </c>
      <c r="J58" s="8">
        <f t="shared" si="0"/>
        <v>1</v>
      </c>
    </row>
    <row r="59" spans="1:10" ht="15.75">
      <c r="A59" s="59"/>
      <c r="B59" s="56"/>
      <c r="C59" s="1">
        <v>2</v>
      </c>
      <c r="D59" s="13" t="s">
        <v>415</v>
      </c>
      <c r="E59" s="13" t="s">
        <v>416</v>
      </c>
      <c r="F59" s="13" t="s">
        <v>417</v>
      </c>
      <c r="G59" s="1">
        <v>4</v>
      </c>
      <c r="H59" s="11">
        <v>3</v>
      </c>
      <c r="I59" s="12">
        <v>160</v>
      </c>
      <c r="J59" s="8">
        <f t="shared" si="0"/>
        <v>1.5</v>
      </c>
    </row>
    <row r="60" spans="1:10" ht="33" customHeight="1">
      <c r="A60" s="2" t="s">
        <v>90</v>
      </c>
      <c r="B60" s="2" t="s">
        <v>668</v>
      </c>
      <c r="C60" s="2">
        <f>SUM(C59,C57,C49,C45,C37,C34,C29,C26,C21,C19,C17,C16,C13)</f>
        <v>54</v>
      </c>
      <c r="D60" s="13"/>
      <c r="E60" s="13"/>
      <c r="F60" s="13"/>
      <c r="G60" s="2">
        <f>SUM(G6:G59)</f>
        <v>179</v>
      </c>
      <c r="H60" s="4">
        <f>SUM(H6:H59)</f>
        <v>116.7</v>
      </c>
      <c r="I60" s="5">
        <f>SUM(I6:I59)</f>
        <v>7127</v>
      </c>
      <c r="J60" s="4">
        <f>SUM(J6:J59)</f>
        <v>55.449999999999996</v>
      </c>
    </row>
  </sheetData>
  <sheetProtection/>
  <mergeCells count="26">
    <mergeCell ref="B58:B59"/>
    <mergeCell ref="B30:B34"/>
    <mergeCell ref="B35:B37"/>
    <mergeCell ref="B38:B45"/>
    <mergeCell ref="B20:B21"/>
    <mergeCell ref="B22:B26"/>
    <mergeCell ref="B27:B29"/>
    <mergeCell ref="A1:J1"/>
    <mergeCell ref="A6:A13"/>
    <mergeCell ref="A14:A16"/>
    <mergeCell ref="A18:A19"/>
    <mergeCell ref="A20:A21"/>
    <mergeCell ref="A22:A26"/>
    <mergeCell ref="B6:B13"/>
    <mergeCell ref="B14:B16"/>
    <mergeCell ref="B18:B19"/>
    <mergeCell ref="A58:A59"/>
    <mergeCell ref="A2:J2"/>
    <mergeCell ref="A27:A29"/>
    <mergeCell ref="A30:A34"/>
    <mergeCell ref="A35:A37"/>
    <mergeCell ref="A38:A45"/>
    <mergeCell ref="A46:A49"/>
    <mergeCell ref="A50:A57"/>
    <mergeCell ref="B46:B49"/>
    <mergeCell ref="B50:B57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6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C1">
      <selection activeCell="C10" sqref="A1:IV16384"/>
    </sheetView>
  </sheetViews>
  <sheetFormatPr defaultColWidth="9.140625" defaultRowHeight="15"/>
  <cols>
    <col min="1" max="1" width="8.28125" style="108" customWidth="1"/>
    <col min="2" max="2" width="16.57421875" style="108" customWidth="1"/>
    <col min="3" max="3" width="9.7109375" style="106" customWidth="1"/>
    <col min="4" max="6" width="31.7109375" style="114" customWidth="1"/>
    <col min="7" max="7" width="7.140625" style="106" bestFit="1" customWidth="1"/>
    <col min="8" max="8" width="8.8515625" style="115" bestFit="1" customWidth="1"/>
    <col min="9" max="9" width="11.7109375" style="116" bestFit="1" customWidth="1"/>
    <col min="10" max="10" width="15.28125" style="115" bestFit="1" customWidth="1"/>
    <col min="11" max="16384" width="9.140625" style="106" customWidth="1"/>
  </cols>
  <sheetData>
    <row r="1" spans="1:10" ht="22.5" customHeight="1">
      <c r="A1" s="105" t="s">
        <v>686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2.5" customHeight="1">
      <c r="A2" s="107" t="str">
        <f>'Ba Bể'!A2:J2</f>
        <v>(Kèm theo Nghị quyết  số        /NQ-HĐND ngày      tháng     năm 2023 của HĐND tỉnh Bắc Kạn)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s="108" customFormat="1" ht="95.25" customHeight="1">
      <c r="A4" s="2" t="s">
        <v>0</v>
      </c>
      <c r="B4" s="30" t="s">
        <v>675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4" t="s">
        <v>16</v>
      </c>
      <c r="I4" s="5" t="s">
        <v>17</v>
      </c>
      <c r="J4" s="4" t="s">
        <v>18</v>
      </c>
    </row>
    <row r="5" spans="1:10" s="122" customFormat="1" ht="10.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8">
        <v>8</v>
      </c>
      <c r="I5" s="28">
        <v>9</v>
      </c>
      <c r="J5" s="28">
        <v>10</v>
      </c>
    </row>
    <row r="6" spans="1:10" ht="47.25">
      <c r="A6" s="2">
        <v>1</v>
      </c>
      <c r="B6" s="2" t="s">
        <v>418</v>
      </c>
      <c r="C6" s="1">
        <v>1</v>
      </c>
      <c r="D6" s="13" t="s">
        <v>419</v>
      </c>
      <c r="E6" s="13" t="s">
        <v>420</v>
      </c>
      <c r="F6" s="13" t="s">
        <v>421</v>
      </c>
      <c r="G6" s="1">
        <v>12</v>
      </c>
      <c r="H6" s="11">
        <v>4.5</v>
      </c>
      <c r="I6" s="12">
        <v>230</v>
      </c>
      <c r="J6" s="11">
        <v>2.8</v>
      </c>
    </row>
    <row r="7" spans="1:10" ht="31.5">
      <c r="A7" s="52">
        <v>2</v>
      </c>
      <c r="B7" s="52" t="s">
        <v>422</v>
      </c>
      <c r="C7" s="1">
        <v>1</v>
      </c>
      <c r="D7" s="13" t="s">
        <v>423</v>
      </c>
      <c r="E7" s="13" t="s">
        <v>424</v>
      </c>
      <c r="F7" s="13" t="s">
        <v>425</v>
      </c>
      <c r="G7" s="1">
        <v>3</v>
      </c>
      <c r="H7" s="11">
        <v>1.2</v>
      </c>
      <c r="I7" s="12">
        <v>80</v>
      </c>
      <c r="J7" s="11">
        <v>0.77</v>
      </c>
    </row>
    <row r="8" spans="1:10" ht="31.5">
      <c r="A8" s="52"/>
      <c r="B8" s="52"/>
      <c r="C8" s="1">
        <v>2</v>
      </c>
      <c r="D8" s="13" t="s">
        <v>426</v>
      </c>
      <c r="E8" s="13" t="s">
        <v>427</v>
      </c>
      <c r="F8" s="13" t="s">
        <v>428</v>
      </c>
      <c r="G8" s="1">
        <v>6</v>
      </c>
      <c r="H8" s="11">
        <v>2.29</v>
      </c>
      <c r="I8" s="12">
        <v>170</v>
      </c>
      <c r="J8" s="11">
        <v>1.5</v>
      </c>
    </row>
    <row r="9" spans="1:10" ht="31.5">
      <c r="A9" s="52"/>
      <c r="B9" s="52"/>
      <c r="C9" s="1">
        <v>3</v>
      </c>
      <c r="D9" s="13" t="s">
        <v>429</v>
      </c>
      <c r="E9" s="13" t="s">
        <v>430</v>
      </c>
      <c r="F9" s="13" t="s">
        <v>431</v>
      </c>
      <c r="G9" s="1">
        <v>6</v>
      </c>
      <c r="H9" s="11">
        <v>2.61</v>
      </c>
      <c r="I9" s="12">
        <v>150</v>
      </c>
      <c r="J9" s="11">
        <v>1.7</v>
      </c>
    </row>
    <row r="10" spans="1:10" ht="31.5">
      <c r="A10" s="52"/>
      <c r="B10" s="52"/>
      <c r="C10" s="1">
        <v>4</v>
      </c>
      <c r="D10" s="13" t="s">
        <v>432</v>
      </c>
      <c r="E10" s="13" t="s">
        <v>433</v>
      </c>
      <c r="F10" s="13" t="s">
        <v>434</v>
      </c>
      <c r="G10" s="1">
        <v>5</v>
      </c>
      <c r="H10" s="11">
        <v>1.89</v>
      </c>
      <c r="I10" s="12">
        <v>150</v>
      </c>
      <c r="J10" s="11">
        <v>1.3</v>
      </c>
    </row>
    <row r="11" spans="1:10" ht="31.5">
      <c r="A11" s="52"/>
      <c r="B11" s="52"/>
      <c r="C11" s="1">
        <v>5</v>
      </c>
      <c r="D11" s="13" t="s">
        <v>435</v>
      </c>
      <c r="E11" s="13" t="s">
        <v>436</v>
      </c>
      <c r="F11" s="13" t="s">
        <v>437</v>
      </c>
      <c r="G11" s="1">
        <v>3</v>
      </c>
      <c r="H11" s="11">
        <v>1</v>
      </c>
      <c r="I11" s="12">
        <v>50</v>
      </c>
      <c r="J11" s="11">
        <v>0.7</v>
      </c>
    </row>
    <row r="12" spans="1:10" ht="31.5">
      <c r="A12" s="2">
        <v>3</v>
      </c>
      <c r="B12" s="2" t="s">
        <v>438</v>
      </c>
      <c r="C12" s="1">
        <v>1</v>
      </c>
      <c r="D12" s="13" t="s">
        <v>439</v>
      </c>
      <c r="E12" s="13" t="s">
        <v>440</v>
      </c>
      <c r="F12" s="13" t="s">
        <v>441</v>
      </c>
      <c r="G12" s="1">
        <v>6</v>
      </c>
      <c r="H12" s="11">
        <v>2.34</v>
      </c>
      <c r="I12" s="12">
        <v>120</v>
      </c>
      <c r="J12" s="11">
        <v>1.4</v>
      </c>
    </row>
    <row r="13" spans="1:10" ht="31.5">
      <c r="A13" s="52">
        <v>4</v>
      </c>
      <c r="B13" s="52" t="s">
        <v>442</v>
      </c>
      <c r="C13" s="1">
        <v>1</v>
      </c>
      <c r="D13" s="13" t="s">
        <v>443</v>
      </c>
      <c r="E13" s="13" t="s">
        <v>671</v>
      </c>
      <c r="F13" s="13" t="s">
        <v>444</v>
      </c>
      <c r="G13" s="1">
        <v>6</v>
      </c>
      <c r="H13" s="11">
        <v>2.38</v>
      </c>
      <c r="I13" s="12">
        <v>120</v>
      </c>
      <c r="J13" s="11">
        <v>1.5</v>
      </c>
    </row>
    <row r="14" spans="1:10" ht="31.5">
      <c r="A14" s="52"/>
      <c r="B14" s="52"/>
      <c r="C14" s="1">
        <v>2</v>
      </c>
      <c r="D14" s="13" t="s">
        <v>445</v>
      </c>
      <c r="E14" s="13" t="s">
        <v>731</v>
      </c>
      <c r="F14" s="13" t="s">
        <v>446</v>
      </c>
      <c r="G14" s="1"/>
      <c r="H14" s="11">
        <v>0.7</v>
      </c>
      <c r="I14" s="12">
        <v>40</v>
      </c>
      <c r="J14" s="11">
        <v>0.42</v>
      </c>
    </row>
    <row r="15" spans="1:10" ht="31.5">
      <c r="A15" s="52">
        <v>5</v>
      </c>
      <c r="B15" s="52" t="s">
        <v>447</v>
      </c>
      <c r="C15" s="1">
        <v>1</v>
      </c>
      <c r="D15" s="13" t="s">
        <v>448</v>
      </c>
      <c r="E15" s="13" t="s">
        <v>449</v>
      </c>
      <c r="F15" s="13" t="s">
        <v>450</v>
      </c>
      <c r="G15" s="1">
        <v>4</v>
      </c>
      <c r="H15" s="11">
        <v>1.5</v>
      </c>
      <c r="I15" s="12">
        <v>40</v>
      </c>
      <c r="J15" s="11">
        <v>1.05</v>
      </c>
    </row>
    <row r="16" spans="1:10" ht="31.5">
      <c r="A16" s="52"/>
      <c r="B16" s="52"/>
      <c r="C16" s="1">
        <v>2</v>
      </c>
      <c r="D16" s="13" t="s">
        <v>451</v>
      </c>
      <c r="E16" s="13" t="s">
        <v>452</v>
      </c>
      <c r="F16" s="13" t="s">
        <v>453</v>
      </c>
      <c r="G16" s="1">
        <v>4</v>
      </c>
      <c r="H16" s="11">
        <v>1.4</v>
      </c>
      <c r="I16" s="12">
        <v>36</v>
      </c>
      <c r="J16" s="11">
        <v>1.01</v>
      </c>
    </row>
    <row r="17" spans="1:10" ht="31.5">
      <c r="A17" s="52"/>
      <c r="B17" s="52"/>
      <c r="C17" s="1">
        <v>3</v>
      </c>
      <c r="D17" s="13" t="s">
        <v>454</v>
      </c>
      <c r="E17" s="13" t="s">
        <v>455</v>
      </c>
      <c r="F17" s="13" t="s">
        <v>456</v>
      </c>
      <c r="G17" s="1">
        <v>4</v>
      </c>
      <c r="H17" s="11">
        <v>1.5</v>
      </c>
      <c r="I17" s="12">
        <v>60</v>
      </c>
      <c r="J17" s="11">
        <v>1.05</v>
      </c>
    </row>
    <row r="18" spans="1:10" ht="31.5">
      <c r="A18" s="52">
        <v>6</v>
      </c>
      <c r="B18" s="52" t="s">
        <v>457</v>
      </c>
      <c r="C18" s="1">
        <v>1</v>
      </c>
      <c r="D18" s="13" t="s">
        <v>458</v>
      </c>
      <c r="E18" s="13" t="s">
        <v>459</v>
      </c>
      <c r="F18" s="13" t="s">
        <v>460</v>
      </c>
      <c r="G18" s="1">
        <v>6</v>
      </c>
      <c r="H18" s="11">
        <v>2</v>
      </c>
      <c r="I18" s="12">
        <v>100</v>
      </c>
      <c r="J18" s="11">
        <v>1.4</v>
      </c>
    </row>
    <row r="19" spans="1:10" ht="31.5">
      <c r="A19" s="52"/>
      <c r="B19" s="52"/>
      <c r="C19" s="1">
        <v>2</v>
      </c>
      <c r="D19" s="13" t="s">
        <v>461</v>
      </c>
      <c r="E19" s="13" t="s">
        <v>732</v>
      </c>
      <c r="F19" s="13" t="s">
        <v>462</v>
      </c>
      <c r="G19" s="1">
        <v>8</v>
      </c>
      <c r="H19" s="11">
        <v>4</v>
      </c>
      <c r="I19" s="12">
        <v>400</v>
      </c>
      <c r="J19" s="11">
        <v>2.4</v>
      </c>
    </row>
    <row r="20" spans="1:10" s="108" customFormat="1" ht="39.75" customHeight="1">
      <c r="A20" s="2" t="s">
        <v>90</v>
      </c>
      <c r="B20" s="2" t="s">
        <v>670</v>
      </c>
      <c r="C20" s="2">
        <v>14</v>
      </c>
      <c r="D20" s="15"/>
      <c r="E20" s="15"/>
      <c r="F20" s="15"/>
      <c r="G20" s="2">
        <f>SUM(G6:G19)</f>
        <v>73</v>
      </c>
      <c r="H20" s="4">
        <f>SUM(H6:H19)</f>
        <v>29.31</v>
      </c>
      <c r="I20" s="5">
        <f>SUM(I6:I18)</f>
        <v>1346</v>
      </c>
      <c r="J20" s="4">
        <f>SUM(J6:J19)</f>
        <v>19</v>
      </c>
    </row>
  </sheetData>
  <sheetProtection/>
  <mergeCells count="10">
    <mergeCell ref="A1:J1"/>
    <mergeCell ref="B13:B14"/>
    <mergeCell ref="B15:B17"/>
    <mergeCell ref="B18:B19"/>
    <mergeCell ref="A7:A11"/>
    <mergeCell ref="A13:A14"/>
    <mergeCell ref="A15:A17"/>
    <mergeCell ref="A18:A19"/>
    <mergeCell ref="A2:J2"/>
    <mergeCell ref="B7:B1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115" zoomScaleNormal="115" zoomScalePageLayoutView="0" workbookViewId="0" topLeftCell="A46">
      <selection activeCell="E7" sqref="E7"/>
    </sheetView>
  </sheetViews>
  <sheetFormatPr defaultColWidth="9.140625" defaultRowHeight="15"/>
  <cols>
    <col min="1" max="1" width="5.8515625" style="108" bestFit="1" customWidth="1"/>
    <col min="2" max="2" width="14.8515625" style="108" customWidth="1"/>
    <col min="3" max="3" width="8.57421875" style="106" customWidth="1"/>
    <col min="4" max="6" width="23.8515625" style="114" customWidth="1"/>
    <col min="7" max="7" width="8.7109375" style="106" customWidth="1"/>
    <col min="8" max="8" width="8.7109375" style="106" bestFit="1" customWidth="1"/>
    <col min="9" max="9" width="9.8515625" style="106" bestFit="1" customWidth="1"/>
    <col min="10" max="10" width="14.28125" style="106" bestFit="1" customWidth="1"/>
    <col min="11" max="16384" width="9.140625" style="106" customWidth="1"/>
  </cols>
  <sheetData>
    <row r="1" spans="1:10" ht="15.75">
      <c r="A1" s="105" t="s">
        <v>687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7" t="str">
        <f>'Ba Bể'!A2:J2</f>
        <v>(Kèm theo Nghị quyết  số        /NQ-HĐND ngày      tháng     năm 2023 của HĐND tỉnh Bắc Kạn)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s="108" customFormat="1" ht="78.75">
      <c r="A4" s="2" t="s">
        <v>0</v>
      </c>
      <c r="B4" s="30" t="s">
        <v>675</v>
      </c>
      <c r="C4" s="2" t="s">
        <v>463</v>
      </c>
      <c r="D4" s="2" t="s">
        <v>12</v>
      </c>
      <c r="E4" s="2" t="s">
        <v>13</v>
      </c>
      <c r="F4" s="2" t="s">
        <v>14</v>
      </c>
      <c r="G4" s="2" t="s">
        <v>15</v>
      </c>
      <c r="H4" s="4" t="s">
        <v>464</v>
      </c>
      <c r="I4" s="2" t="s">
        <v>17</v>
      </c>
      <c r="J4" s="4" t="s">
        <v>91</v>
      </c>
    </row>
    <row r="5" spans="1:10" s="108" customFormat="1" ht="15.7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47.25">
      <c r="A6" s="52">
        <v>1</v>
      </c>
      <c r="B6" s="52" t="s">
        <v>465</v>
      </c>
      <c r="C6" s="1">
        <v>1</v>
      </c>
      <c r="D6" s="13" t="s">
        <v>466</v>
      </c>
      <c r="E6" s="13" t="s">
        <v>467</v>
      </c>
      <c r="F6" s="13" t="s">
        <v>468</v>
      </c>
      <c r="G6" s="1">
        <v>5</v>
      </c>
      <c r="H6" s="11">
        <v>2.02</v>
      </c>
      <c r="I6" s="1">
        <v>200</v>
      </c>
      <c r="J6" s="11">
        <v>1.4</v>
      </c>
    </row>
    <row r="7" spans="1:10" ht="31.5">
      <c r="A7" s="52"/>
      <c r="B7" s="52"/>
      <c r="C7" s="1">
        <v>2</v>
      </c>
      <c r="D7" s="13" t="s">
        <v>469</v>
      </c>
      <c r="E7" s="13" t="s">
        <v>470</v>
      </c>
      <c r="F7" s="13" t="s">
        <v>471</v>
      </c>
      <c r="G7" s="1">
        <v>2</v>
      </c>
      <c r="H7" s="11">
        <v>1.8</v>
      </c>
      <c r="I7" s="1">
        <v>60</v>
      </c>
      <c r="J7" s="11">
        <f aca="true" t="shared" si="0" ref="J7:J43">H7*0.5</f>
        <v>0.9</v>
      </c>
    </row>
    <row r="8" spans="1:10" ht="31.5">
      <c r="A8" s="52"/>
      <c r="B8" s="52"/>
      <c r="C8" s="1">
        <v>3</v>
      </c>
      <c r="D8" s="13" t="s">
        <v>472</v>
      </c>
      <c r="E8" s="13" t="s">
        <v>473</v>
      </c>
      <c r="F8" s="13" t="s">
        <v>474</v>
      </c>
      <c r="G8" s="1">
        <v>3</v>
      </c>
      <c r="H8" s="11">
        <v>1.8</v>
      </c>
      <c r="I8" s="1">
        <v>60</v>
      </c>
      <c r="J8" s="11">
        <v>0.92</v>
      </c>
    </row>
    <row r="9" spans="1:10" ht="31.5">
      <c r="A9" s="52">
        <v>2</v>
      </c>
      <c r="B9" s="52" t="s">
        <v>475</v>
      </c>
      <c r="C9" s="1">
        <v>1</v>
      </c>
      <c r="D9" s="13" t="s">
        <v>476</v>
      </c>
      <c r="E9" s="13" t="s">
        <v>477</v>
      </c>
      <c r="F9" s="13" t="s">
        <v>478</v>
      </c>
      <c r="G9" s="1">
        <v>3</v>
      </c>
      <c r="H9" s="11">
        <v>1.5</v>
      </c>
      <c r="I9" s="1">
        <v>75</v>
      </c>
      <c r="J9" s="11">
        <f t="shared" si="0"/>
        <v>0.75</v>
      </c>
    </row>
    <row r="10" spans="1:10" ht="31.5">
      <c r="A10" s="52"/>
      <c r="B10" s="52"/>
      <c r="C10" s="1">
        <v>2</v>
      </c>
      <c r="D10" s="13" t="s">
        <v>476</v>
      </c>
      <c r="E10" s="13" t="s">
        <v>479</v>
      </c>
      <c r="F10" s="13" t="s">
        <v>480</v>
      </c>
      <c r="G10" s="1">
        <v>3</v>
      </c>
      <c r="H10" s="11">
        <v>3</v>
      </c>
      <c r="I10" s="1">
        <v>200</v>
      </c>
      <c r="J10" s="11">
        <f t="shared" si="0"/>
        <v>1.5</v>
      </c>
    </row>
    <row r="11" spans="1:10" ht="31.5">
      <c r="A11" s="52"/>
      <c r="B11" s="52"/>
      <c r="C11" s="1">
        <v>3</v>
      </c>
      <c r="D11" s="13" t="s">
        <v>735</v>
      </c>
      <c r="E11" s="13" t="s">
        <v>481</v>
      </c>
      <c r="F11" s="13" t="s">
        <v>481</v>
      </c>
      <c r="G11" s="1">
        <v>2</v>
      </c>
      <c r="H11" s="11">
        <v>1.5</v>
      </c>
      <c r="I11" s="1">
        <v>120</v>
      </c>
      <c r="J11" s="11">
        <f>H11*0.5</f>
        <v>0.75</v>
      </c>
    </row>
    <row r="12" spans="1:10" ht="47.25">
      <c r="A12" s="52"/>
      <c r="B12" s="52"/>
      <c r="C12" s="1">
        <v>4</v>
      </c>
      <c r="D12" s="13" t="s">
        <v>482</v>
      </c>
      <c r="E12" s="13" t="s">
        <v>483</v>
      </c>
      <c r="F12" s="13" t="s">
        <v>484</v>
      </c>
      <c r="G12" s="1">
        <v>1</v>
      </c>
      <c r="H12" s="11">
        <v>0.62</v>
      </c>
      <c r="I12" s="1">
        <v>40</v>
      </c>
      <c r="J12" s="11">
        <v>0.31</v>
      </c>
    </row>
    <row r="13" spans="1:10" ht="31.5">
      <c r="A13" s="52"/>
      <c r="B13" s="52"/>
      <c r="C13" s="1">
        <v>5</v>
      </c>
      <c r="D13" s="13" t="s">
        <v>485</v>
      </c>
      <c r="E13" s="13" t="s">
        <v>486</v>
      </c>
      <c r="F13" s="13" t="s">
        <v>487</v>
      </c>
      <c r="G13" s="1">
        <v>4</v>
      </c>
      <c r="H13" s="11">
        <v>1.6</v>
      </c>
      <c r="I13" s="1">
        <v>80</v>
      </c>
      <c r="J13" s="11">
        <f>H13*0.5</f>
        <v>0.8</v>
      </c>
    </row>
    <row r="14" spans="1:10" ht="47.25">
      <c r="A14" s="52">
        <v>3</v>
      </c>
      <c r="B14" s="52" t="s">
        <v>488</v>
      </c>
      <c r="C14" s="1">
        <v>1</v>
      </c>
      <c r="D14" s="13" t="s">
        <v>489</v>
      </c>
      <c r="E14" s="13" t="s">
        <v>490</v>
      </c>
      <c r="F14" s="13" t="s">
        <v>491</v>
      </c>
      <c r="G14" s="1">
        <v>4</v>
      </c>
      <c r="H14" s="11">
        <v>4</v>
      </c>
      <c r="I14" s="1">
        <v>250</v>
      </c>
      <c r="J14" s="11">
        <f t="shared" si="0"/>
        <v>2</v>
      </c>
    </row>
    <row r="15" spans="1:10" ht="47.25">
      <c r="A15" s="52"/>
      <c r="B15" s="52"/>
      <c r="C15" s="1">
        <v>2</v>
      </c>
      <c r="D15" s="13" t="s">
        <v>492</v>
      </c>
      <c r="E15" s="13" t="s">
        <v>493</v>
      </c>
      <c r="F15" s="13" t="s">
        <v>494</v>
      </c>
      <c r="G15" s="1">
        <v>4</v>
      </c>
      <c r="H15" s="11">
        <v>1.8</v>
      </c>
      <c r="I15" s="1">
        <v>100</v>
      </c>
      <c r="J15" s="11">
        <f t="shared" si="0"/>
        <v>0.9</v>
      </c>
    </row>
    <row r="16" spans="1:10" ht="31.5">
      <c r="A16" s="52"/>
      <c r="B16" s="52"/>
      <c r="C16" s="1">
        <v>3</v>
      </c>
      <c r="D16" s="13" t="s">
        <v>495</v>
      </c>
      <c r="E16" s="13" t="s">
        <v>496</v>
      </c>
      <c r="F16" s="13" t="s">
        <v>497</v>
      </c>
      <c r="G16" s="1">
        <v>2</v>
      </c>
      <c r="H16" s="11">
        <v>3</v>
      </c>
      <c r="I16" s="1">
        <v>150</v>
      </c>
      <c r="J16" s="11">
        <f t="shared" si="0"/>
        <v>1.5</v>
      </c>
    </row>
    <row r="17" spans="1:10" ht="15.75">
      <c r="A17" s="52"/>
      <c r="B17" s="52"/>
      <c r="C17" s="1">
        <v>4</v>
      </c>
      <c r="D17" s="13" t="s">
        <v>498</v>
      </c>
      <c r="E17" s="13" t="s">
        <v>499</v>
      </c>
      <c r="F17" s="13" t="s">
        <v>500</v>
      </c>
      <c r="G17" s="1">
        <v>5</v>
      </c>
      <c r="H17" s="11">
        <v>3</v>
      </c>
      <c r="I17" s="1">
        <v>200</v>
      </c>
      <c r="J17" s="11">
        <f t="shared" si="0"/>
        <v>1.5</v>
      </c>
    </row>
    <row r="18" spans="1:10" ht="47.25">
      <c r="A18" s="52">
        <v>4</v>
      </c>
      <c r="B18" s="52" t="s">
        <v>501</v>
      </c>
      <c r="C18" s="1">
        <v>1</v>
      </c>
      <c r="D18" s="13" t="s">
        <v>502</v>
      </c>
      <c r="E18" s="13" t="s">
        <v>503</v>
      </c>
      <c r="F18" s="13" t="s">
        <v>504</v>
      </c>
      <c r="G18" s="1">
        <v>1</v>
      </c>
      <c r="H18" s="11">
        <v>0.6</v>
      </c>
      <c r="I18" s="1">
        <v>40</v>
      </c>
      <c r="J18" s="11">
        <f t="shared" si="0"/>
        <v>0.3</v>
      </c>
    </row>
    <row r="19" spans="1:10" ht="31.5">
      <c r="A19" s="52"/>
      <c r="B19" s="52"/>
      <c r="C19" s="1">
        <v>2</v>
      </c>
      <c r="D19" s="13" t="s">
        <v>505</v>
      </c>
      <c r="E19" s="13" t="s">
        <v>506</v>
      </c>
      <c r="F19" s="13" t="s">
        <v>507</v>
      </c>
      <c r="G19" s="1">
        <v>2</v>
      </c>
      <c r="H19" s="11">
        <v>1.5</v>
      </c>
      <c r="I19" s="1">
        <v>100</v>
      </c>
      <c r="J19" s="11">
        <f t="shared" si="0"/>
        <v>0.75</v>
      </c>
    </row>
    <row r="20" spans="1:10" ht="31.5">
      <c r="A20" s="52">
        <v>5</v>
      </c>
      <c r="B20" s="52" t="s">
        <v>508</v>
      </c>
      <c r="C20" s="1">
        <v>1</v>
      </c>
      <c r="D20" s="13" t="s">
        <v>509</v>
      </c>
      <c r="E20" s="13" t="s">
        <v>510</v>
      </c>
      <c r="F20" s="13" t="s">
        <v>511</v>
      </c>
      <c r="G20" s="1">
        <v>1</v>
      </c>
      <c r="H20" s="11">
        <v>0.7</v>
      </c>
      <c r="I20" s="1">
        <v>40</v>
      </c>
      <c r="J20" s="11">
        <f t="shared" si="0"/>
        <v>0.35</v>
      </c>
    </row>
    <row r="21" spans="1:10" ht="31.5">
      <c r="A21" s="52"/>
      <c r="B21" s="52"/>
      <c r="C21" s="1">
        <v>2</v>
      </c>
      <c r="D21" s="13" t="s">
        <v>512</v>
      </c>
      <c r="E21" s="13" t="s">
        <v>513</v>
      </c>
      <c r="F21" s="13" t="s">
        <v>514</v>
      </c>
      <c r="G21" s="1">
        <v>3</v>
      </c>
      <c r="H21" s="11">
        <v>1.3</v>
      </c>
      <c r="I21" s="1">
        <v>70</v>
      </c>
      <c r="J21" s="11">
        <f t="shared" si="0"/>
        <v>0.65</v>
      </c>
    </row>
    <row r="22" spans="1:10" ht="31.5">
      <c r="A22" s="52"/>
      <c r="B22" s="52"/>
      <c r="C22" s="1">
        <v>3</v>
      </c>
      <c r="D22" s="13" t="s">
        <v>515</v>
      </c>
      <c r="E22" s="13" t="s">
        <v>516</v>
      </c>
      <c r="F22" s="13" t="s">
        <v>517</v>
      </c>
      <c r="G22" s="1">
        <v>5</v>
      </c>
      <c r="H22" s="11">
        <v>1.68</v>
      </c>
      <c r="I22" s="1">
        <v>90</v>
      </c>
      <c r="J22" s="11">
        <f t="shared" si="0"/>
        <v>0.84</v>
      </c>
    </row>
    <row r="23" spans="1:10" ht="47.25">
      <c r="A23" s="52"/>
      <c r="B23" s="52"/>
      <c r="C23" s="1">
        <v>4</v>
      </c>
      <c r="D23" s="13" t="s">
        <v>518</v>
      </c>
      <c r="E23" s="13" t="s">
        <v>519</v>
      </c>
      <c r="F23" s="13" t="s">
        <v>520</v>
      </c>
      <c r="G23" s="1">
        <v>6</v>
      </c>
      <c r="H23" s="11">
        <v>2.16</v>
      </c>
      <c r="I23" s="1">
        <v>110</v>
      </c>
      <c r="J23" s="11">
        <f t="shared" si="0"/>
        <v>1.08</v>
      </c>
    </row>
    <row r="24" spans="1:10" ht="31.5">
      <c r="A24" s="52"/>
      <c r="B24" s="52"/>
      <c r="C24" s="1">
        <v>5</v>
      </c>
      <c r="D24" s="13" t="s">
        <v>521</v>
      </c>
      <c r="E24" s="13" t="s">
        <v>522</v>
      </c>
      <c r="F24" s="13" t="s">
        <v>523</v>
      </c>
      <c r="G24" s="1">
        <v>3</v>
      </c>
      <c r="H24" s="11">
        <v>1.5</v>
      </c>
      <c r="I24" s="1">
        <v>90</v>
      </c>
      <c r="J24" s="11">
        <f t="shared" si="0"/>
        <v>0.75</v>
      </c>
    </row>
    <row r="25" spans="1:10" ht="31.5">
      <c r="A25" s="52"/>
      <c r="B25" s="52"/>
      <c r="C25" s="1">
        <v>6</v>
      </c>
      <c r="D25" s="13" t="s">
        <v>524</v>
      </c>
      <c r="E25" s="13" t="s">
        <v>525</v>
      </c>
      <c r="F25" s="13" t="s">
        <v>526</v>
      </c>
      <c r="G25" s="1">
        <v>5</v>
      </c>
      <c r="H25" s="11">
        <v>2</v>
      </c>
      <c r="I25" s="1">
        <v>110</v>
      </c>
      <c r="J25" s="11">
        <f t="shared" si="0"/>
        <v>1</v>
      </c>
    </row>
    <row r="26" spans="1:10" ht="31.5">
      <c r="A26" s="52"/>
      <c r="B26" s="52"/>
      <c r="C26" s="1">
        <v>7</v>
      </c>
      <c r="D26" s="13" t="s">
        <v>527</v>
      </c>
      <c r="E26" s="13" t="s">
        <v>528</v>
      </c>
      <c r="F26" s="13" t="s">
        <v>529</v>
      </c>
      <c r="G26" s="1">
        <v>2</v>
      </c>
      <c r="H26" s="11">
        <v>1.5</v>
      </c>
      <c r="I26" s="1">
        <v>85</v>
      </c>
      <c r="J26" s="11">
        <f t="shared" si="0"/>
        <v>0.75</v>
      </c>
    </row>
    <row r="27" spans="1:10" ht="31.5">
      <c r="A27" s="52"/>
      <c r="B27" s="52"/>
      <c r="C27" s="1">
        <v>8</v>
      </c>
      <c r="D27" s="13" t="s">
        <v>530</v>
      </c>
      <c r="E27" s="13" t="s">
        <v>531</v>
      </c>
      <c r="F27" s="13" t="s">
        <v>532</v>
      </c>
      <c r="G27" s="1">
        <v>2</v>
      </c>
      <c r="H27" s="11">
        <v>2</v>
      </c>
      <c r="I27" s="1">
        <v>110</v>
      </c>
      <c r="J27" s="11">
        <f t="shared" si="0"/>
        <v>1</v>
      </c>
    </row>
    <row r="28" spans="1:10" ht="31.5">
      <c r="A28" s="52"/>
      <c r="B28" s="52"/>
      <c r="C28" s="1">
        <v>9</v>
      </c>
      <c r="D28" s="13" t="s">
        <v>533</v>
      </c>
      <c r="E28" s="13" t="s">
        <v>534</v>
      </c>
      <c r="F28" s="13" t="s">
        <v>535</v>
      </c>
      <c r="G28" s="1">
        <v>4</v>
      </c>
      <c r="H28" s="11">
        <v>1.5</v>
      </c>
      <c r="I28" s="1">
        <v>85</v>
      </c>
      <c r="J28" s="11">
        <f t="shared" si="0"/>
        <v>0.75</v>
      </c>
    </row>
    <row r="29" spans="1:10" ht="31.5">
      <c r="A29" s="52"/>
      <c r="B29" s="52"/>
      <c r="C29" s="1">
        <v>10</v>
      </c>
      <c r="D29" s="13" t="s">
        <v>536</v>
      </c>
      <c r="E29" s="13" t="s">
        <v>537</v>
      </c>
      <c r="F29" s="13" t="s">
        <v>538</v>
      </c>
      <c r="G29" s="1">
        <v>4</v>
      </c>
      <c r="H29" s="11">
        <v>1.5</v>
      </c>
      <c r="I29" s="1">
        <v>85</v>
      </c>
      <c r="J29" s="11">
        <f t="shared" si="0"/>
        <v>0.75</v>
      </c>
    </row>
    <row r="30" spans="1:10" ht="31.5">
      <c r="A30" s="52">
        <v>6</v>
      </c>
      <c r="B30" s="52" t="s">
        <v>539</v>
      </c>
      <c r="C30" s="1">
        <v>1</v>
      </c>
      <c r="D30" s="13" t="s">
        <v>540</v>
      </c>
      <c r="E30" s="13" t="s">
        <v>541</v>
      </c>
      <c r="F30" s="13" t="s">
        <v>542</v>
      </c>
      <c r="G30" s="1">
        <v>3</v>
      </c>
      <c r="H30" s="11">
        <v>8</v>
      </c>
      <c r="I30" s="1">
        <v>500</v>
      </c>
      <c r="J30" s="11">
        <f t="shared" si="0"/>
        <v>4</v>
      </c>
    </row>
    <row r="31" spans="1:10" ht="31.5">
      <c r="A31" s="52"/>
      <c r="B31" s="52"/>
      <c r="C31" s="1">
        <v>2</v>
      </c>
      <c r="D31" s="13" t="s">
        <v>543</v>
      </c>
      <c r="E31" s="13" t="s">
        <v>544</v>
      </c>
      <c r="F31" s="13" t="s">
        <v>545</v>
      </c>
      <c r="G31" s="1">
        <v>3</v>
      </c>
      <c r="H31" s="11">
        <v>1.4</v>
      </c>
      <c r="I31" s="1">
        <v>100</v>
      </c>
      <c r="J31" s="11">
        <f t="shared" si="0"/>
        <v>0.7</v>
      </c>
    </row>
    <row r="32" spans="1:10" ht="31.5">
      <c r="A32" s="52"/>
      <c r="B32" s="52"/>
      <c r="C32" s="1">
        <v>3</v>
      </c>
      <c r="D32" s="13" t="s">
        <v>546</v>
      </c>
      <c r="E32" s="13" t="s">
        <v>547</v>
      </c>
      <c r="F32" s="13" t="s">
        <v>548</v>
      </c>
      <c r="G32" s="1">
        <v>6</v>
      </c>
      <c r="H32" s="11">
        <v>2.4</v>
      </c>
      <c r="I32" s="1">
        <v>130</v>
      </c>
      <c r="J32" s="11">
        <f t="shared" si="0"/>
        <v>1.2</v>
      </c>
    </row>
    <row r="33" spans="1:10" ht="31.5">
      <c r="A33" s="52"/>
      <c r="B33" s="52"/>
      <c r="C33" s="53">
        <v>4</v>
      </c>
      <c r="D33" s="61" t="s">
        <v>736</v>
      </c>
      <c r="E33" s="13" t="s">
        <v>549</v>
      </c>
      <c r="F33" s="13" t="s">
        <v>550</v>
      </c>
      <c r="G33" s="53">
        <v>9</v>
      </c>
      <c r="H33" s="11">
        <v>2.4</v>
      </c>
      <c r="I33" s="53">
        <v>250</v>
      </c>
      <c r="J33" s="11">
        <f t="shared" si="0"/>
        <v>1.2</v>
      </c>
    </row>
    <row r="34" spans="1:10" ht="31.5">
      <c r="A34" s="52"/>
      <c r="B34" s="52"/>
      <c r="C34" s="53"/>
      <c r="D34" s="61"/>
      <c r="E34" s="13" t="s">
        <v>551</v>
      </c>
      <c r="F34" s="13" t="s">
        <v>552</v>
      </c>
      <c r="G34" s="53"/>
      <c r="H34" s="11">
        <v>0.9</v>
      </c>
      <c r="I34" s="53"/>
      <c r="J34" s="11">
        <f t="shared" si="0"/>
        <v>0.45</v>
      </c>
    </row>
    <row r="35" spans="1:10" ht="47.25">
      <c r="A35" s="52">
        <v>7</v>
      </c>
      <c r="B35" s="52" t="s">
        <v>553</v>
      </c>
      <c r="C35" s="1">
        <v>1</v>
      </c>
      <c r="D35" s="13" t="s">
        <v>554</v>
      </c>
      <c r="E35" s="13" t="s">
        <v>555</v>
      </c>
      <c r="F35" s="13" t="s">
        <v>556</v>
      </c>
      <c r="G35" s="1">
        <v>3</v>
      </c>
      <c r="H35" s="11">
        <v>2</v>
      </c>
      <c r="I35" s="1">
        <v>122</v>
      </c>
      <c r="J35" s="11">
        <f t="shared" si="0"/>
        <v>1</v>
      </c>
    </row>
    <row r="36" spans="1:10" ht="63">
      <c r="A36" s="52"/>
      <c r="B36" s="52"/>
      <c r="C36" s="1">
        <v>2</v>
      </c>
      <c r="D36" s="13" t="s">
        <v>557</v>
      </c>
      <c r="E36" s="13" t="s">
        <v>558</v>
      </c>
      <c r="F36" s="13" t="s">
        <v>559</v>
      </c>
      <c r="G36" s="1">
        <v>2</v>
      </c>
      <c r="H36" s="11">
        <v>0.5</v>
      </c>
      <c r="I36" s="1">
        <v>30</v>
      </c>
      <c r="J36" s="11">
        <f t="shared" si="0"/>
        <v>0.25</v>
      </c>
    </row>
    <row r="37" spans="1:10" ht="31.5">
      <c r="A37" s="52"/>
      <c r="B37" s="52"/>
      <c r="C37" s="1">
        <v>3</v>
      </c>
      <c r="D37" s="13" t="s">
        <v>560</v>
      </c>
      <c r="E37" s="13" t="s">
        <v>561</v>
      </c>
      <c r="F37" s="13" t="s">
        <v>562</v>
      </c>
      <c r="G37" s="1">
        <v>2</v>
      </c>
      <c r="H37" s="11">
        <v>3</v>
      </c>
      <c r="I37" s="1">
        <v>150</v>
      </c>
      <c r="J37" s="11">
        <f t="shared" si="0"/>
        <v>1.5</v>
      </c>
    </row>
    <row r="38" spans="1:10" ht="31.5">
      <c r="A38" s="52"/>
      <c r="B38" s="52"/>
      <c r="C38" s="1">
        <v>4</v>
      </c>
      <c r="D38" s="13" t="s">
        <v>563</v>
      </c>
      <c r="E38" s="13" t="s">
        <v>564</v>
      </c>
      <c r="F38" s="29" t="s">
        <v>565</v>
      </c>
      <c r="G38" s="1">
        <v>2</v>
      </c>
      <c r="H38" s="11">
        <v>1.5</v>
      </c>
      <c r="I38" s="1">
        <v>180</v>
      </c>
      <c r="J38" s="11">
        <f t="shared" si="0"/>
        <v>0.75</v>
      </c>
    </row>
    <row r="39" spans="1:10" ht="31.5">
      <c r="A39" s="52"/>
      <c r="B39" s="52"/>
      <c r="C39" s="1">
        <v>5</v>
      </c>
      <c r="D39" s="13" t="s">
        <v>566</v>
      </c>
      <c r="E39" s="13" t="s">
        <v>567</v>
      </c>
      <c r="F39" s="13" t="s">
        <v>568</v>
      </c>
      <c r="G39" s="1">
        <v>4</v>
      </c>
      <c r="H39" s="11">
        <v>3</v>
      </c>
      <c r="I39" s="1">
        <v>160</v>
      </c>
      <c r="J39" s="11">
        <f t="shared" si="0"/>
        <v>1.5</v>
      </c>
    </row>
    <row r="40" spans="1:10" ht="31.5">
      <c r="A40" s="52">
        <v>8</v>
      </c>
      <c r="B40" s="52" t="s">
        <v>569</v>
      </c>
      <c r="C40" s="1">
        <v>1</v>
      </c>
      <c r="D40" s="13" t="s">
        <v>570</v>
      </c>
      <c r="E40" s="13" t="s">
        <v>571</v>
      </c>
      <c r="F40" s="13" t="s">
        <v>572</v>
      </c>
      <c r="G40" s="1">
        <v>2</v>
      </c>
      <c r="H40" s="11">
        <v>0.5</v>
      </c>
      <c r="I40" s="1">
        <v>25</v>
      </c>
      <c r="J40" s="11">
        <f t="shared" si="0"/>
        <v>0.25</v>
      </c>
    </row>
    <row r="41" spans="1:10" ht="31.5">
      <c r="A41" s="52"/>
      <c r="B41" s="52"/>
      <c r="C41" s="1">
        <v>2</v>
      </c>
      <c r="D41" s="13" t="s">
        <v>573</v>
      </c>
      <c r="E41" s="13" t="s">
        <v>571</v>
      </c>
      <c r="F41" s="13" t="s">
        <v>574</v>
      </c>
      <c r="G41" s="1">
        <v>2</v>
      </c>
      <c r="H41" s="11">
        <v>1.2</v>
      </c>
      <c r="I41" s="1">
        <v>70</v>
      </c>
      <c r="J41" s="11">
        <f t="shared" si="0"/>
        <v>0.6</v>
      </c>
    </row>
    <row r="42" spans="1:10" ht="31.5">
      <c r="A42" s="2">
        <v>9</v>
      </c>
      <c r="B42" s="2" t="s">
        <v>575</v>
      </c>
      <c r="C42" s="1">
        <v>1</v>
      </c>
      <c r="D42" s="13" t="s">
        <v>576</v>
      </c>
      <c r="E42" s="13" t="s">
        <v>577</v>
      </c>
      <c r="F42" s="13" t="s">
        <v>578</v>
      </c>
      <c r="G42" s="1">
        <v>2</v>
      </c>
      <c r="H42" s="11">
        <v>2.1</v>
      </c>
      <c r="I42" s="1">
        <v>100</v>
      </c>
      <c r="J42" s="11">
        <f t="shared" si="0"/>
        <v>1.05</v>
      </c>
    </row>
    <row r="43" spans="1:10" ht="47.25">
      <c r="A43" s="52">
        <v>10</v>
      </c>
      <c r="B43" s="52" t="s">
        <v>579</v>
      </c>
      <c r="C43" s="1">
        <v>1</v>
      </c>
      <c r="D43" s="13" t="s">
        <v>580</v>
      </c>
      <c r="E43" s="13" t="s">
        <v>581</v>
      </c>
      <c r="F43" s="13" t="s">
        <v>582</v>
      </c>
      <c r="G43" s="1">
        <v>4</v>
      </c>
      <c r="H43" s="11">
        <v>1.5</v>
      </c>
      <c r="I43" s="1">
        <v>70</v>
      </c>
      <c r="J43" s="11">
        <f t="shared" si="0"/>
        <v>0.75</v>
      </c>
    </row>
    <row r="44" spans="1:10" ht="47.25">
      <c r="A44" s="52"/>
      <c r="B44" s="52"/>
      <c r="C44" s="1">
        <v>2</v>
      </c>
      <c r="D44" s="13" t="s">
        <v>583</v>
      </c>
      <c r="E44" s="13" t="s">
        <v>584</v>
      </c>
      <c r="F44" s="13" t="s">
        <v>585</v>
      </c>
      <c r="G44" s="1">
        <v>6</v>
      </c>
      <c r="H44" s="11">
        <v>2</v>
      </c>
      <c r="I44" s="1">
        <v>100</v>
      </c>
      <c r="J44" s="11">
        <v>1.4</v>
      </c>
    </row>
    <row r="45" spans="1:10" ht="47.25">
      <c r="A45" s="52"/>
      <c r="B45" s="52"/>
      <c r="C45" s="1">
        <v>3</v>
      </c>
      <c r="D45" s="13" t="s">
        <v>586</v>
      </c>
      <c r="E45" s="13" t="s">
        <v>587</v>
      </c>
      <c r="F45" s="13" t="s">
        <v>588</v>
      </c>
      <c r="G45" s="1">
        <v>4</v>
      </c>
      <c r="H45" s="11">
        <v>1.58</v>
      </c>
      <c r="I45" s="1">
        <v>80</v>
      </c>
      <c r="J45" s="11">
        <v>1</v>
      </c>
    </row>
    <row r="46" spans="1:10" ht="47.25">
      <c r="A46" s="2">
        <v>11</v>
      </c>
      <c r="B46" s="2" t="s">
        <v>589</v>
      </c>
      <c r="C46" s="1">
        <v>1</v>
      </c>
      <c r="D46" s="13" t="s">
        <v>590</v>
      </c>
      <c r="E46" s="13" t="s">
        <v>591</v>
      </c>
      <c r="F46" s="13" t="s">
        <v>592</v>
      </c>
      <c r="G46" s="1">
        <v>2</v>
      </c>
      <c r="H46" s="11">
        <v>2</v>
      </c>
      <c r="I46" s="1">
        <v>100</v>
      </c>
      <c r="J46" s="11">
        <f aca="true" t="shared" si="1" ref="J46:J52">H46*0.5</f>
        <v>1</v>
      </c>
    </row>
    <row r="47" spans="1:10" ht="47.25">
      <c r="A47" s="54">
        <v>12</v>
      </c>
      <c r="B47" s="54" t="s">
        <v>593</v>
      </c>
      <c r="C47" s="1">
        <v>1</v>
      </c>
      <c r="D47" s="13" t="s">
        <v>594</v>
      </c>
      <c r="E47" s="13" t="s">
        <v>737</v>
      </c>
      <c r="F47" s="13" t="s">
        <v>595</v>
      </c>
      <c r="G47" s="1">
        <v>3</v>
      </c>
      <c r="H47" s="11">
        <v>3</v>
      </c>
      <c r="I47" s="1">
        <v>150</v>
      </c>
      <c r="J47" s="11">
        <f t="shared" si="1"/>
        <v>1.5</v>
      </c>
    </row>
    <row r="48" spans="1:10" ht="31.5">
      <c r="A48" s="56"/>
      <c r="B48" s="56"/>
      <c r="C48" s="1">
        <v>2</v>
      </c>
      <c r="D48" s="13" t="s">
        <v>596</v>
      </c>
      <c r="E48" s="13" t="s">
        <v>701</v>
      </c>
      <c r="F48" s="13" t="s">
        <v>597</v>
      </c>
      <c r="G48" s="1">
        <v>4</v>
      </c>
      <c r="H48" s="11">
        <v>3.5</v>
      </c>
      <c r="I48" s="1">
        <v>90</v>
      </c>
      <c r="J48" s="11">
        <f t="shared" si="1"/>
        <v>1.75</v>
      </c>
    </row>
    <row r="49" spans="1:10" ht="15.75">
      <c r="A49" s="54">
        <v>13</v>
      </c>
      <c r="B49" s="54" t="s">
        <v>598</v>
      </c>
      <c r="C49" s="1">
        <v>1</v>
      </c>
      <c r="D49" s="13" t="s">
        <v>599</v>
      </c>
      <c r="E49" s="13" t="s">
        <v>600</v>
      </c>
      <c r="F49" s="13" t="s">
        <v>601</v>
      </c>
      <c r="G49" s="1">
        <v>6</v>
      </c>
      <c r="H49" s="11">
        <v>2</v>
      </c>
      <c r="I49" s="1">
        <v>125</v>
      </c>
      <c r="J49" s="11">
        <f t="shared" si="1"/>
        <v>1</v>
      </c>
    </row>
    <row r="50" spans="1:10" ht="15.75">
      <c r="A50" s="55"/>
      <c r="B50" s="55"/>
      <c r="C50" s="1">
        <v>2</v>
      </c>
      <c r="D50" s="13" t="s">
        <v>599</v>
      </c>
      <c r="E50" s="13" t="s">
        <v>602</v>
      </c>
      <c r="F50" s="13" t="s">
        <v>603</v>
      </c>
      <c r="G50" s="1">
        <v>6</v>
      </c>
      <c r="H50" s="11">
        <v>2</v>
      </c>
      <c r="I50" s="1">
        <v>115</v>
      </c>
      <c r="J50" s="11">
        <f t="shared" si="1"/>
        <v>1</v>
      </c>
    </row>
    <row r="51" spans="1:10" ht="15.75">
      <c r="A51" s="56"/>
      <c r="B51" s="56"/>
      <c r="C51" s="1">
        <v>3</v>
      </c>
      <c r="D51" s="13" t="s">
        <v>604</v>
      </c>
      <c r="E51" s="13" t="s">
        <v>605</v>
      </c>
      <c r="F51" s="13" t="s">
        <v>606</v>
      </c>
      <c r="G51" s="1">
        <v>5</v>
      </c>
      <c r="H51" s="11">
        <v>7</v>
      </c>
      <c r="I51" s="1">
        <v>400</v>
      </c>
      <c r="J51" s="11">
        <f t="shared" si="1"/>
        <v>3.5</v>
      </c>
    </row>
    <row r="52" spans="1:10" ht="15.75">
      <c r="A52" s="16">
        <v>14</v>
      </c>
      <c r="B52" s="16" t="s">
        <v>607</v>
      </c>
      <c r="C52" s="1">
        <v>1</v>
      </c>
      <c r="D52" s="13" t="s">
        <v>608</v>
      </c>
      <c r="E52" s="13" t="s">
        <v>609</v>
      </c>
      <c r="F52" s="13" t="s">
        <v>610</v>
      </c>
      <c r="G52" s="1">
        <v>4</v>
      </c>
      <c r="H52" s="11">
        <v>1.5</v>
      </c>
      <c r="I52" s="1">
        <v>70</v>
      </c>
      <c r="J52" s="11">
        <f t="shared" si="1"/>
        <v>0.75</v>
      </c>
    </row>
    <row r="53" spans="1:10" ht="30.75" customHeight="1">
      <c r="A53" s="2" t="s">
        <v>90</v>
      </c>
      <c r="B53" s="2" t="s">
        <v>672</v>
      </c>
      <c r="C53" s="2">
        <f>SUM(C52,C51,C48,C46,C45,C42,C41,C39,C33,C29,C19,C17,C13,C8)</f>
        <v>46</v>
      </c>
      <c r="D53" s="15"/>
      <c r="E53" s="15"/>
      <c r="F53" s="15"/>
      <c r="G53" s="5">
        <f>SUM(G6:G52)</f>
        <v>160</v>
      </c>
      <c r="H53" s="4">
        <f>SUM(H6:H52)</f>
        <v>98.55999999999999</v>
      </c>
      <c r="I53" s="5">
        <f>SUM(I6:I52)</f>
        <v>5667</v>
      </c>
      <c r="J53" s="4">
        <f>SUM(J6:J52)</f>
        <v>50.3</v>
      </c>
    </row>
  </sheetData>
  <sheetProtection/>
  <mergeCells count="28">
    <mergeCell ref="A47:A48"/>
    <mergeCell ref="B47:B48"/>
    <mergeCell ref="A49:A51"/>
    <mergeCell ref="B49:B51"/>
    <mergeCell ref="A35:A39"/>
    <mergeCell ref="B35:B39"/>
    <mergeCell ref="A40:A41"/>
    <mergeCell ref="B40:B41"/>
    <mergeCell ref="A43:A45"/>
    <mergeCell ref="B43:B45"/>
    <mergeCell ref="A30:A34"/>
    <mergeCell ref="B30:B34"/>
    <mergeCell ref="C33:C34"/>
    <mergeCell ref="D33:D34"/>
    <mergeCell ref="G33:G34"/>
    <mergeCell ref="I33:I34"/>
    <mergeCell ref="A14:A17"/>
    <mergeCell ref="B14:B17"/>
    <mergeCell ref="A18:A19"/>
    <mergeCell ref="B18:B19"/>
    <mergeCell ref="A20:A29"/>
    <mergeCell ref="B20:B29"/>
    <mergeCell ref="A1:J1"/>
    <mergeCell ref="A2:J2"/>
    <mergeCell ref="A6:A8"/>
    <mergeCell ref="B6:B8"/>
    <mergeCell ref="A9:A13"/>
    <mergeCell ref="B9:B13"/>
  </mergeCells>
  <printOptions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74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5" zoomScaleNormal="85" zoomScalePageLayoutView="0" workbookViewId="0" topLeftCell="A1">
      <selection activeCell="F13" sqref="F13"/>
    </sheetView>
  </sheetViews>
  <sheetFormatPr defaultColWidth="9.140625" defaultRowHeight="15"/>
  <cols>
    <col min="1" max="1" width="10.28125" style="106" customWidth="1"/>
    <col min="2" max="2" width="18.140625" style="106" customWidth="1"/>
    <col min="3" max="3" width="10.421875" style="106" customWidth="1"/>
    <col min="4" max="6" width="27.7109375" style="114" customWidth="1"/>
    <col min="7" max="7" width="10.140625" style="106" customWidth="1"/>
    <col min="8" max="8" width="14.421875" style="106" customWidth="1"/>
    <col min="9" max="9" width="11.00390625" style="106" customWidth="1"/>
    <col min="10" max="10" width="12.7109375" style="106" customWidth="1"/>
    <col min="11" max="16384" width="9.140625" style="106" customWidth="1"/>
  </cols>
  <sheetData>
    <row r="1" spans="1:10" ht="15.75">
      <c r="A1" s="105" t="s">
        <v>688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107" t="str">
        <f>'Na Rì'!A2:J2</f>
        <v>(Kèm theo Nghị quyết  số        /NQ-HĐND ngày      tháng     năm 2023 của HĐND tỉnh Bắc Kạn)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ht="101.25" customHeight="1">
      <c r="A4" s="30" t="s">
        <v>0</v>
      </c>
      <c r="B4" s="30" t="s">
        <v>675</v>
      </c>
      <c r="C4" s="30" t="s">
        <v>11</v>
      </c>
      <c r="D4" s="30" t="s">
        <v>12</v>
      </c>
      <c r="E4" s="30" t="s">
        <v>13</v>
      </c>
      <c r="F4" s="30" t="s">
        <v>14</v>
      </c>
      <c r="G4" s="30" t="s">
        <v>15</v>
      </c>
      <c r="H4" s="30" t="s">
        <v>16</v>
      </c>
      <c r="I4" s="30" t="s">
        <v>17</v>
      </c>
      <c r="J4" s="30" t="s">
        <v>18</v>
      </c>
    </row>
    <row r="5" spans="1:10" s="123" customFormat="1" ht="21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10" ht="31.5">
      <c r="A6" s="62">
        <v>1</v>
      </c>
      <c r="B6" s="62" t="s">
        <v>611</v>
      </c>
      <c r="C6" s="1">
        <v>1</v>
      </c>
      <c r="D6" s="13" t="s">
        <v>696</v>
      </c>
      <c r="E6" s="13" t="s">
        <v>697</v>
      </c>
      <c r="F6" s="13" t="s">
        <v>612</v>
      </c>
      <c r="G6" s="1">
        <v>3</v>
      </c>
      <c r="H6" s="11">
        <v>1.2</v>
      </c>
      <c r="I6" s="1">
        <v>75</v>
      </c>
      <c r="J6" s="11">
        <v>0.75</v>
      </c>
    </row>
    <row r="7" spans="1:10" ht="31.5">
      <c r="A7" s="62"/>
      <c r="B7" s="62"/>
      <c r="C7" s="1">
        <v>2</v>
      </c>
      <c r="D7" s="13" t="s">
        <v>699</v>
      </c>
      <c r="E7" s="13" t="s">
        <v>695</v>
      </c>
      <c r="F7" s="13" t="s">
        <v>613</v>
      </c>
      <c r="G7" s="1">
        <v>8</v>
      </c>
      <c r="H7" s="11">
        <v>3</v>
      </c>
      <c r="I7" s="1">
        <v>120</v>
      </c>
      <c r="J7" s="11">
        <v>1.5</v>
      </c>
    </row>
    <row r="8" spans="1:10" ht="31.5">
      <c r="A8" s="62"/>
      <c r="B8" s="62"/>
      <c r="C8" s="1">
        <v>3</v>
      </c>
      <c r="D8" s="13" t="s">
        <v>700</v>
      </c>
      <c r="E8" s="13" t="s">
        <v>698</v>
      </c>
      <c r="F8" s="13" t="s">
        <v>614</v>
      </c>
      <c r="G8" s="1">
        <v>4</v>
      </c>
      <c r="H8" s="11">
        <v>1</v>
      </c>
      <c r="I8" s="1">
        <v>60</v>
      </c>
      <c r="J8" s="11">
        <v>0.6</v>
      </c>
    </row>
    <row r="9" spans="1:10" ht="15.75">
      <c r="A9" s="62"/>
      <c r="B9" s="62"/>
      <c r="C9" s="1">
        <v>4</v>
      </c>
      <c r="D9" s="13" t="s">
        <v>615</v>
      </c>
      <c r="E9" s="13" t="s">
        <v>616</v>
      </c>
      <c r="F9" s="13" t="s">
        <v>617</v>
      </c>
      <c r="G9" s="1">
        <v>3</v>
      </c>
      <c r="H9" s="11">
        <v>1.3</v>
      </c>
      <c r="I9" s="1">
        <v>50</v>
      </c>
      <c r="J9" s="11">
        <v>0.8</v>
      </c>
    </row>
    <row r="10" spans="1:10" ht="15.75">
      <c r="A10" s="62">
        <v>2</v>
      </c>
      <c r="B10" s="52" t="s">
        <v>618</v>
      </c>
      <c r="C10" s="1">
        <v>1</v>
      </c>
      <c r="D10" s="13" t="s">
        <v>619</v>
      </c>
      <c r="E10" s="13" t="s">
        <v>620</v>
      </c>
      <c r="F10" s="13" t="s">
        <v>621</v>
      </c>
      <c r="G10" s="1">
        <v>5</v>
      </c>
      <c r="H10" s="11">
        <v>1.5</v>
      </c>
      <c r="I10" s="1">
        <v>70</v>
      </c>
      <c r="J10" s="11">
        <v>0.29</v>
      </c>
    </row>
    <row r="11" spans="1:10" ht="15.75">
      <c r="A11" s="62"/>
      <c r="B11" s="52"/>
      <c r="C11" s="1">
        <v>2</v>
      </c>
      <c r="D11" s="13" t="s">
        <v>622</v>
      </c>
      <c r="E11" s="13" t="s">
        <v>623</v>
      </c>
      <c r="F11" s="13" t="s">
        <v>624</v>
      </c>
      <c r="G11" s="1">
        <v>5</v>
      </c>
      <c r="H11" s="11">
        <v>1.5</v>
      </c>
      <c r="I11" s="1">
        <v>65</v>
      </c>
      <c r="J11" s="11">
        <v>0.525</v>
      </c>
    </row>
    <row r="12" spans="1:10" ht="15.75">
      <c r="A12" s="30">
        <v>3</v>
      </c>
      <c r="B12" s="30" t="s">
        <v>625</v>
      </c>
      <c r="C12" s="3">
        <v>1</v>
      </c>
      <c r="D12" s="17" t="s">
        <v>626</v>
      </c>
      <c r="E12" s="17" t="s">
        <v>627</v>
      </c>
      <c r="F12" s="17" t="s">
        <v>628</v>
      </c>
      <c r="G12" s="3">
        <v>4</v>
      </c>
      <c r="H12" s="18">
        <v>1.2</v>
      </c>
      <c r="I12" s="3">
        <v>64</v>
      </c>
      <c r="J12" s="18">
        <v>0.32</v>
      </c>
    </row>
    <row r="13" spans="1:10" s="108" customFormat="1" ht="45.75" customHeight="1">
      <c r="A13" s="113" t="s">
        <v>629</v>
      </c>
      <c r="B13" s="113" t="s">
        <v>673</v>
      </c>
      <c r="C13" s="113">
        <f>SUM(C12,C9,C11)</f>
        <v>7</v>
      </c>
      <c r="D13" s="124"/>
      <c r="E13" s="124"/>
      <c r="F13" s="124"/>
      <c r="G13" s="113">
        <f>SUM(G6:G12)</f>
        <v>32</v>
      </c>
      <c r="H13" s="125">
        <f>SUM(H6:H12)</f>
        <v>10.7</v>
      </c>
      <c r="I13" s="113">
        <f>SUM(I6:I12)</f>
        <v>504</v>
      </c>
      <c r="J13" s="125">
        <f>SUM(J6:J12)</f>
        <v>4.785000000000001</v>
      </c>
    </row>
  </sheetData>
  <sheetProtection/>
  <mergeCells count="6">
    <mergeCell ref="A6:A9"/>
    <mergeCell ref="A10:A11"/>
    <mergeCell ref="A1:J1"/>
    <mergeCell ref="A2:J2"/>
    <mergeCell ref="B6:B9"/>
    <mergeCell ref="B10:B11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="85" zoomScaleNormal="85" zoomScalePageLayoutView="0" workbookViewId="0" topLeftCell="A1">
      <selection activeCell="F27" sqref="F27"/>
    </sheetView>
  </sheetViews>
  <sheetFormatPr defaultColWidth="9.140625" defaultRowHeight="15"/>
  <cols>
    <col min="1" max="1" width="9.140625" style="106" customWidth="1"/>
    <col min="2" max="2" width="17.140625" style="106" customWidth="1"/>
    <col min="3" max="3" width="10.57421875" style="106" customWidth="1"/>
    <col min="4" max="4" width="33.421875" style="106" customWidth="1"/>
    <col min="5" max="6" width="28.28125" style="106" customWidth="1"/>
    <col min="7" max="7" width="12.7109375" style="106" customWidth="1"/>
    <col min="8" max="8" width="13.28125" style="106" customWidth="1"/>
    <col min="9" max="9" width="15.421875" style="106" customWidth="1"/>
    <col min="10" max="10" width="12.8515625" style="106" customWidth="1"/>
    <col min="11" max="16384" width="9.140625" style="106" customWidth="1"/>
  </cols>
  <sheetData>
    <row r="1" spans="1:10" ht="21" customHeight="1">
      <c r="A1" s="105" t="s">
        <v>689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21" customHeight="1">
      <c r="A2" s="107" t="str">
        <f>'Na Rì'!A2:J2</f>
        <v>(Kèm theo Nghị quyết  số        /NQ-HĐND ngày      tháng     năm 2023 của HĐND tỉnh Bắc Kạn)</v>
      </c>
      <c r="B2" s="107"/>
      <c r="C2" s="107"/>
      <c r="D2" s="107"/>
      <c r="E2" s="107"/>
      <c r="F2" s="107"/>
      <c r="G2" s="107"/>
      <c r="H2" s="107"/>
      <c r="I2" s="107"/>
      <c r="J2" s="107"/>
    </row>
    <row r="4" spans="1:10" ht="96" customHeight="1">
      <c r="A4" s="30" t="s">
        <v>0</v>
      </c>
      <c r="B4" s="30" t="s">
        <v>675</v>
      </c>
      <c r="C4" s="30" t="s">
        <v>11</v>
      </c>
      <c r="D4" s="30" t="s">
        <v>12</v>
      </c>
      <c r="E4" s="30" t="s">
        <v>13</v>
      </c>
      <c r="F4" s="30" t="s">
        <v>14</v>
      </c>
      <c r="G4" s="30" t="s">
        <v>15</v>
      </c>
      <c r="H4" s="30" t="s">
        <v>16</v>
      </c>
      <c r="I4" s="30" t="s">
        <v>17</v>
      </c>
      <c r="J4" s="30" t="s">
        <v>18</v>
      </c>
    </row>
    <row r="5" spans="1:10" s="123" customFormat="1" ht="25.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</row>
    <row r="6" spans="1:10" ht="38.25" customHeight="1">
      <c r="A6" s="54">
        <v>1</v>
      </c>
      <c r="B6" s="52" t="s">
        <v>630</v>
      </c>
      <c r="C6" s="1">
        <v>1</v>
      </c>
      <c r="D6" s="13" t="s">
        <v>631</v>
      </c>
      <c r="E6" s="13" t="s">
        <v>632</v>
      </c>
      <c r="F6" s="13" t="s">
        <v>633</v>
      </c>
      <c r="G6" s="13"/>
      <c r="H6" s="11">
        <v>1.5</v>
      </c>
      <c r="I6" s="1">
        <v>100</v>
      </c>
      <c r="J6" s="11">
        <v>0.02</v>
      </c>
    </row>
    <row r="7" spans="1:10" ht="38.25" customHeight="1">
      <c r="A7" s="55"/>
      <c r="B7" s="52"/>
      <c r="C7" s="1">
        <v>2</v>
      </c>
      <c r="D7" s="13" t="s">
        <v>634</v>
      </c>
      <c r="E7" s="13" t="s">
        <v>635</v>
      </c>
      <c r="F7" s="13" t="s">
        <v>636</v>
      </c>
      <c r="G7" s="13"/>
      <c r="H7" s="11">
        <v>2.6</v>
      </c>
      <c r="I7" s="1">
        <v>150</v>
      </c>
      <c r="J7" s="11">
        <v>0.06</v>
      </c>
    </row>
    <row r="8" spans="1:10" ht="38.25" customHeight="1">
      <c r="A8" s="55"/>
      <c r="B8" s="52"/>
      <c r="C8" s="1">
        <v>3</v>
      </c>
      <c r="D8" s="13" t="s">
        <v>694</v>
      </c>
      <c r="E8" s="13" t="s">
        <v>694</v>
      </c>
      <c r="F8" s="13" t="s">
        <v>637</v>
      </c>
      <c r="G8" s="13"/>
      <c r="H8" s="11">
        <v>1.5</v>
      </c>
      <c r="I8" s="1">
        <v>120</v>
      </c>
      <c r="J8" s="11">
        <v>0.03</v>
      </c>
    </row>
    <row r="9" spans="1:10" ht="38.25" customHeight="1">
      <c r="A9" s="55"/>
      <c r="B9" s="52"/>
      <c r="C9" s="1">
        <v>4</v>
      </c>
      <c r="D9" s="13" t="s">
        <v>638</v>
      </c>
      <c r="E9" s="13" t="s">
        <v>638</v>
      </c>
      <c r="F9" s="13" t="s">
        <v>639</v>
      </c>
      <c r="G9" s="13"/>
      <c r="H9" s="11">
        <v>3</v>
      </c>
      <c r="I9" s="1">
        <v>70</v>
      </c>
      <c r="J9" s="11">
        <v>0.06</v>
      </c>
    </row>
    <row r="10" spans="1:10" ht="38.25" customHeight="1">
      <c r="A10" s="55"/>
      <c r="B10" s="52"/>
      <c r="C10" s="1">
        <v>5</v>
      </c>
      <c r="D10" s="13" t="s">
        <v>640</v>
      </c>
      <c r="E10" s="13" t="s">
        <v>640</v>
      </c>
      <c r="F10" s="13" t="s">
        <v>641</v>
      </c>
      <c r="G10" s="13"/>
      <c r="H10" s="11">
        <v>0.4</v>
      </c>
      <c r="I10" s="1">
        <v>60</v>
      </c>
      <c r="J10" s="11">
        <v>0.02</v>
      </c>
    </row>
    <row r="11" spans="1:10" ht="38.25" customHeight="1">
      <c r="A11" s="56"/>
      <c r="B11" s="52"/>
      <c r="C11" s="1">
        <v>6</v>
      </c>
      <c r="D11" s="13" t="s">
        <v>642</v>
      </c>
      <c r="E11" s="13" t="s">
        <v>643</v>
      </c>
      <c r="F11" s="13" t="s">
        <v>640</v>
      </c>
      <c r="G11" s="13"/>
      <c r="H11" s="11">
        <v>1</v>
      </c>
      <c r="I11" s="1">
        <v>90</v>
      </c>
      <c r="J11" s="11">
        <v>0.05</v>
      </c>
    </row>
    <row r="12" spans="1:10" ht="38.25" customHeight="1">
      <c r="A12" s="54">
        <v>2</v>
      </c>
      <c r="B12" s="52" t="s">
        <v>644</v>
      </c>
      <c r="C12" s="1">
        <v>1</v>
      </c>
      <c r="D12" s="13" t="s">
        <v>645</v>
      </c>
      <c r="E12" s="13" t="s">
        <v>646</v>
      </c>
      <c r="F12" s="13" t="s">
        <v>647</v>
      </c>
      <c r="G12" s="13"/>
      <c r="H12" s="11">
        <v>1.2</v>
      </c>
      <c r="I12" s="1">
        <v>70</v>
      </c>
      <c r="J12" s="11">
        <v>0.02</v>
      </c>
    </row>
    <row r="13" spans="1:10" ht="38.25" customHeight="1">
      <c r="A13" s="56"/>
      <c r="B13" s="52"/>
      <c r="C13" s="1">
        <v>2</v>
      </c>
      <c r="D13" s="13" t="s">
        <v>648</v>
      </c>
      <c r="E13" s="13" t="s">
        <v>649</v>
      </c>
      <c r="F13" s="13" t="s">
        <v>650</v>
      </c>
      <c r="G13" s="13"/>
      <c r="H13" s="11">
        <v>1</v>
      </c>
      <c r="I13" s="1">
        <v>50</v>
      </c>
      <c r="J13" s="11">
        <v>0.02</v>
      </c>
    </row>
    <row r="14" spans="1:10" ht="38.25" customHeight="1">
      <c r="A14" s="2">
        <v>3</v>
      </c>
      <c r="B14" s="2" t="s">
        <v>651</v>
      </c>
      <c r="C14" s="1">
        <v>1</v>
      </c>
      <c r="D14" s="13" t="s">
        <v>652</v>
      </c>
      <c r="E14" s="13" t="s">
        <v>653</v>
      </c>
      <c r="F14" s="13" t="s">
        <v>654</v>
      </c>
      <c r="G14" s="13"/>
      <c r="H14" s="11">
        <v>1.8</v>
      </c>
      <c r="I14" s="1">
        <v>80</v>
      </c>
      <c r="J14" s="11">
        <v>0.02</v>
      </c>
    </row>
    <row r="15" spans="1:10" s="108" customFormat="1" ht="38.25" customHeight="1">
      <c r="A15" s="113" t="s">
        <v>655</v>
      </c>
      <c r="B15" s="113" t="s">
        <v>674</v>
      </c>
      <c r="C15" s="113">
        <f>SUM(C14,C13,C11)</f>
        <v>9</v>
      </c>
      <c r="D15" s="113"/>
      <c r="E15" s="113"/>
      <c r="F15" s="113"/>
      <c r="G15" s="113"/>
      <c r="H15" s="125">
        <f>SUM(H6:H14)</f>
        <v>14</v>
      </c>
      <c r="I15" s="113">
        <f>SUM(I6:I14)</f>
        <v>790</v>
      </c>
      <c r="J15" s="125">
        <f>SUM(J6:J14)</f>
        <v>0.30000000000000004</v>
      </c>
    </row>
  </sheetData>
  <sheetProtection/>
  <mergeCells count="6">
    <mergeCell ref="A6:A11"/>
    <mergeCell ref="A12:A13"/>
    <mergeCell ref="A2:J2"/>
    <mergeCell ref="B6:B11"/>
    <mergeCell ref="A1:J1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2023-06-02T10:43:46Z</cp:lastPrinted>
  <dcterms:created xsi:type="dcterms:W3CDTF">2023-05-18T03:49:16Z</dcterms:created>
  <dcterms:modified xsi:type="dcterms:W3CDTF">2023-06-03T05:51:43Z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DDYPFUVZ5X6F-6-5426</vt:lpwstr>
  </property>
  <property fmtid="{D5CDD505-2E9C-101B-9397-08002B2CF9AE}" pid="4" name="_dlc_DocIdItemGu">
    <vt:lpwstr>8db1ed1e-517b-4ebf-8415-305b983bf035</vt:lpwstr>
  </property>
  <property fmtid="{D5CDD505-2E9C-101B-9397-08002B2CF9AE}" pid="5" name="_dlc_DocIdU">
    <vt:lpwstr>https://dbdc.backan.gov.vn/_layouts/15/DocIdRedir.aspx?ID=DDYPFUVZ5X6F-6-5426, DDYPFUVZ5X6F-6-5426</vt:lpwstr>
  </property>
  <property fmtid="{D5CDD505-2E9C-101B-9397-08002B2CF9AE}" pid="6" name="MaTinB">
    <vt:lpwstr>472b3a188030b1f3</vt:lpwstr>
  </property>
</Properties>
</file>