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8_{7B62DBBC-DECB-43BA-9806-6C51B3AF0847}" xr6:coauthVersionLast="47" xr6:coauthVersionMax="47" xr10:uidLastSave="{00000000-0000-0000-0000-000000000000}"/>
  <bookViews>
    <workbookView xWindow="-120" yWindow="-120" windowWidth="29040" windowHeight="15720" tabRatio="874" xr2:uid="{00000000-000D-0000-FFFF-FFFF00000000}"/>
  </bookViews>
  <sheets>
    <sheet name="1. Chủ yếu" sheetId="23" r:id="rId1"/>
    <sheet name="2, NLN" sheetId="2" state="hidden" r:id="rId2"/>
    <sheet name="3. CN" sheetId="3" state="hidden" r:id="rId3"/>
    <sheet name="4. GD_ĐT" sheetId="4" state="hidden" r:id="rId4"/>
    <sheet name="5. Y tế" sheetId="5" state="hidden" r:id="rId5"/>
    <sheet name="6. Thông tin" sheetId="6" state="hidden" r:id="rId6"/>
    <sheet name="7. Văn hóa" sheetId="7" state="hidden" r:id="rId7"/>
    <sheet name="8. An sinh xã hội" sheetId="8" state="hidden" r:id="rId8"/>
    <sheet name="9. DN" sheetId="13" state="hidden" r:id="rId9"/>
    <sheet name="9. htx" sheetId="14" state="hidden" r:id="rId10"/>
    <sheet name="12, TTTT" sheetId="22" state="hidden" r:id="rId11"/>
  </sheets>
  <externalReferences>
    <externalReference r:id="rId12"/>
  </externalReferences>
  <definedNames>
    <definedName name="_xlnm._FilterDatabase" localSheetId="0" hidden="1">'1. Chủ yếu'!$A$2:$C$36</definedName>
    <definedName name="_xlnm.Print_Area" localSheetId="0">'1. Chủ yếu'!$A$2:$I$36</definedName>
    <definedName name="_xlnm.Print_Area" localSheetId="1">'2, NLN'!$A:$L</definedName>
    <definedName name="_xlnm.Print_Titles" localSheetId="0">'1. Chủ yếu'!$4:$5</definedName>
    <definedName name="_xlnm.Print_Titles" localSheetId="10">'12, TTTT'!$5:$7</definedName>
    <definedName name="_xlnm.Print_Titles" localSheetId="1">'2, NLN'!$4:$5</definedName>
    <definedName name="_xlnm.Print_Titles" localSheetId="2">'3. CN'!$4:$5</definedName>
    <definedName name="_xlnm.Print_Titles" localSheetId="5">'6. Thông tin'!$4:$5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23" l="1"/>
  <c r="G35" i="23"/>
  <c r="G34" i="23"/>
  <c r="G31" i="23"/>
  <c r="G27" i="23"/>
  <c r="G26" i="23"/>
  <c r="G25" i="23"/>
  <c r="G24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D21" i="23"/>
  <c r="E21" i="23"/>
  <c r="F21" i="23"/>
  <c r="D13" i="23"/>
  <c r="E13" i="23"/>
  <c r="F13" i="23"/>
  <c r="E16" i="23" l="1"/>
  <c r="D36" i="23" l="1"/>
  <c r="E36" i="23"/>
  <c r="F36" i="23"/>
  <c r="D35" i="23"/>
  <c r="E35" i="23"/>
  <c r="F35" i="23"/>
  <c r="D34" i="23"/>
  <c r="E34" i="23"/>
  <c r="F34" i="23"/>
  <c r="D31" i="23"/>
  <c r="E31" i="23"/>
  <c r="F31" i="23"/>
  <c r="D27" i="23"/>
  <c r="E27" i="23"/>
  <c r="F27" i="23"/>
  <c r="D26" i="23"/>
  <c r="E26" i="23"/>
  <c r="F26" i="23"/>
  <c r="D25" i="23"/>
  <c r="E25" i="23"/>
  <c r="F25" i="23"/>
  <c r="D24" i="23"/>
  <c r="E24" i="23"/>
  <c r="F24" i="23"/>
  <c r="D22" i="23"/>
  <c r="E22" i="23"/>
  <c r="F22" i="23"/>
  <c r="D20" i="23"/>
  <c r="E20" i="23"/>
  <c r="F20" i="23"/>
  <c r="D19" i="23"/>
  <c r="E19" i="23"/>
  <c r="F19" i="23"/>
  <c r="D18" i="23"/>
  <c r="E18" i="23"/>
  <c r="F18" i="23"/>
  <c r="D17" i="23"/>
  <c r="F16" i="23"/>
  <c r="D16" i="23"/>
  <c r="F15" i="23"/>
  <c r="D15" i="23"/>
  <c r="F14" i="23"/>
  <c r="D14" i="23"/>
  <c r="F12" i="23"/>
  <c r="D12" i="23"/>
  <c r="D7" i="23"/>
  <c r="D8" i="23"/>
  <c r="D9" i="23"/>
  <c r="D10" i="23"/>
  <c r="D11" i="23"/>
  <c r="F7" i="23"/>
  <c r="F8" i="23"/>
  <c r="F9" i="23"/>
  <c r="F10" i="23"/>
  <c r="F11" i="23"/>
  <c r="F6" i="23"/>
  <c r="D6" i="23"/>
  <c r="A2" i="22" l="1"/>
  <c r="A4" i="22" l="1"/>
  <c r="K12" i="14" l="1"/>
  <c r="K15" i="8" l="1"/>
  <c r="K12" i="8"/>
  <c r="E12" i="8"/>
  <c r="K11" i="8"/>
  <c r="K9" i="8"/>
  <c r="K7" i="8"/>
  <c r="K20" i="7" l="1"/>
  <c r="K19" i="7"/>
  <c r="L18" i="7"/>
  <c r="K18" i="7"/>
  <c r="K17" i="7"/>
  <c r="L26" i="5" l="1"/>
  <c r="K23" i="5"/>
  <c r="K16" i="5"/>
  <c r="J16" i="5"/>
  <c r="I16" i="5"/>
  <c r="H16" i="5"/>
  <c r="G16" i="5"/>
  <c r="F16" i="5"/>
  <c r="E16" i="5"/>
  <c r="D16" i="5"/>
  <c r="L11" i="5"/>
  <c r="K11" i="5"/>
  <c r="K103" i="2" l="1"/>
  <c r="K127" i="2"/>
  <c r="D127" i="2"/>
  <c r="L126" i="2"/>
  <c r="L125" i="2" s="1"/>
  <c r="K126" i="2"/>
  <c r="D126" i="2"/>
  <c r="J125" i="2"/>
  <c r="I125" i="2"/>
  <c r="H125" i="2"/>
  <c r="G125" i="2"/>
  <c r="F125" i="2"/>
  <c r="K124" i="2"/>
  <c r="I123" i="2"/>
  <c r="K123" i="2" s="1"/>
  <c r="K122" i="2"/>
  <c r="L121" i="2"/>
  <c r="K121" i="2"/>
  <c r="K120" i="2"/>
  <c r="K119" i="2"/>
  <c r="L118" i="2"/>
  <c r="J118" i="2"/>
  <c r="K118" i="2" s="1"/>
  <c r="K116" i="2"/>
  <c r="I116" i="2"/>
  <c r="I115" i="2" s="1"/>
  <c r="L115" i="2"/>
  <c r="J115" i="2"/>
  <c r="K115" i="2" s="1"/>
  <c r="H115" i="2"/>
  <c r="G115" i="2"/>
  <c r="F115" i="2"/>
  <c r="E115" i="2"/>
  <c r="D115" i="2"/>
  <c r="K114" i="2"/>
  <c r="H112" i="2"/>
  <c r="G112" i="2"/>
  <c r="F112" i="2"/>
  <c r="K111" i="2"/>
  <c r="K110" i="2"/>
  <c r="K109" i="2"/>
  <c r="J108" i="2"/>
  <c r="J106" i="2" s="1"/>
  <c r="I108" i="2"/>
  <c r="I106" i="2" s="1"/>
  <c r="H108" i="2"/>
  <c r="H106" i="2" s="1"/>
  <c r="G108" i="2"/>
  <c r="G106" i="2" s="1"/>
  <c r="F108" i="2"/>
  <c r="F106" i="2" s="1"/>
  <c r="K107" i="2"/>
  <c r="L106" i="2"/>
  <c r="E106" i="2"/>
  <c r="D106" i="2"/>
  <c r="K102" i="2"/>
  <c r="L101" i="2"/>
  <c r="J101" i="2"/>
  <c r="I101" i="2"/>
  <c r="H101" i="2"/>
  <c r="G101" i="2"/>
  <c r="F101" i="2"/>
  <c r="E101" i="2"/>
  <c r="K100" i="2"/>
  <c r="K99" i="2"/>
  <c r="K98" i="2"/>
  <c r="K97" i="2"/>
  <c r="K96" i="2"/>
  <c r="L94" i="2"/>
  <c r="K94" i="2"/>
  <c r="J93" i="2"/>
  <c r="K93" i="2" s="1"/>
  <c r="I93" i="2"/>
  <c r="H93" i="2"/>
  <c r="G93" i="2"/>
  <c r="F93" i="2"/>
  <c r="E93" i="2"/>
  <c r="K92" i="2"/>
  <c r="K91" i="2"/>
  <c r="K90" i="2"/>
  <c r="K89" i="2"/>
  <c r="K88" i="2"/>
  <c r="L86" i="2"/>
  <c r="K86" i="2"/>
  <c r="J85" i="2"/>
  <c r="I85" i="2"/>
  <c r="H85" i="2"/>
  <c r="G85" i="2"/>
  <c r="F85" i="2"/>
  <c r="E85" i="2"/>
  <c r="K84" i="2"/>
  <c r="K83" i="2"/>
  <c r="K82" i="2"/>
  <c r="K81" i="2"/>
  <c r="K80" i="2"/>
  <c r="L78" i="2"/>
  <c r="K78" i="2"/>
  <c r="H78" i="2"/>
  <c r="G78" i="2"/>
  <c r="F78" i="2"/>
  <c r="J77" i="2"/>
  <c r="K77" i="2" s="1"/>
  <c r="I77" i="2"/>
  <c r="E77" i="2"/>
  <c r="K76" i="2"/>
  <c r="H76" i="2"/>
  <c r="G76" i="2"/>
  <c r="F76" i="2"/>
  <c r="K75" i="2"/>
  <c r="H75" i="2"/>
  <c r="G75" i="2"/>
  <c r="F75" i="2"/>
  <c r="K73" i="2"/>
  <c r="K72" i="2"/>
  <c r="K71" i="2"/>
  <c r="L70" i="2"/>
  <c r="J70" i="2"/>
  <c r="I70" i="2"/>
  <c r="H70" i="2"/>
  <c r="G70" i="2"/>
  <c r="F70" i="2"/>
  <c r="E70" i="2"/>
  <c r="K69" i="2"/>
  <c r="K68" i="2"/>
  <c r="K67" i="2"/>
  <c r="L66" i="2"/>
  <c r="J66" i="2"/>
  <c r="I66" i="2"/>
  <c r="H66" i="2"/>
  <c r="K65" i="2"/>
  <c r="K64" i="2"/>
  <c r="L63" i="2"/>
  <c r="J63" i="2"/>
  <c r="I63" i="2"/>
  <c r="H63" i="2"/>
  <c r="G63" i="2"/>
  <c r="F63" i="2"/>
  <c r="K62" i="2"/>
  <c r="L61" i="2"/>
  <c r="K61" i="2"/>
  <c r="J60" i="2"/>
  <c r="I60" i="2"/>
  <c r="H60" i="2"/>
  <c r="G60" i="2"/>
  <c r="F60" i="2"/>
  <c r="E60" i="2"/>
  <c r="K59" i="2"/>
  <c r="L58" i="2"/>
  <c r="K58" i="2"/>
  <c r="J57" i="2"/>
  <c r="I57" i="2"/>
  <c r="H57" i="2"/>
  <c r="G57" i="2"/>
  <c r="F57" i="2"/>
  <c r="E57" i="2"/>
  <c r="K56" i="2"/>
  <c r="J55" i="2"/>
  <c r="K55" i="2" s="1"/>
  <c r="L54" i="2"/>
  <c r="I54" i="2"/>
  <c r="H54" i="2"/>
  <c r="G54" i="2"/>
  <c r="F54" i="2"/>
  <c r="E54" i="2"/>
  <c r="J53" i="2"/>
  <c r="K53" i="2" s="1"/>
  <c r="J52" i="2"/>
  <c r="K52" i="2" s="1"/>
  <c r="L51" i="2"/>
  <c r="I51" i="2"/>
  <c r="H51" i="2"/>
  <c r="G51" i="2"/>
  <c r="F51" i="2"/>
  <c r="E51" i="2"/>
  <c r="J50" i="2"/>
  <c r="K50" i="2" s="1"/>
  <c r="L48" i="2"/>
  <c r="J48" i="2"/>
  <c r="K48" i="2" s="1"/>
  <c r="I47" i="2"/>
  <c r="H47" i="2"/>
  <c r="G47" i="2"/>
  <c r="F47" i="2"/>
  <c r="E47" i="2"/>
  <c r="J46" i="2"/>
  <c r="K46" i="2" s="1"/>
  <c r="K45" i="2"/>
  <c r="I44" i="2"/>
  <c r="H44" i="2"/>
  <c r="L42" i="2"/>
  <c r="J42" i="2"/>
  <c r="I41" i="2"/>
  <c r="H41" i="2"/>
  <c r="G41" i="2"/>
  <c r="F41" i="2"/>
  <c r="E41" i="2"/>
  <c r="J40" i="2"/>
  <c r="K40" i="2" s="1"/>
  <c r="I39" i="2"/>
  <c r="H39" i="2"/>
  <c r="G39" i="2"/>
  <c r="F39" i="2"/>
  <c r="D39" i="2"/>
  <c r="L38" i="2"/>
  <c r="K38" i="2"/>
  <c r="J37" i="2"/>
  <c r="I37" i="2"/>
  <c r="H37" i="2"/>
  <c r="G37" i="2"/>
  <c r="F37" i="2"/>
  <c r="E37" i="2"/>
  <c r="K36" i="2"/>
  <c r="K35" i="2"/>
  <c r="L35" i="2" s="1"/>
  <c r="L34" i="2" s="1"/>
  <c r="J34" i="2"/>
  <c r="I34" i="2"/>
  <c r="H34" i="2"/>
  <c r="G34" i="2"/>
  <c r="F34" i="2"/>
  <c r="E34" i="2"/>
  <c r="K33" i="2"/>
  <c r="J32" i="2"/>
  <c r="K32" i="2" s="1"/>
  <c r="L31" i="2"/>
  <c r="I31" i="2"/>
  <c r="H31" i="2"/>
  <c r="G31" i="2"/>
  <c r="F31" i="2"/>
  <c r="E31" i="2"/>
  <c r="J30" i="2"/>
  <c r="K30" i="2" s="1"/>
  <c r="K28" i="2"/>
  <c r="K27" i="2"/>
  <c r="L26" i="2"/>
  <c r="J26" i="2"/>
  <c r="K26" i="2" s="1"/>
  <c r="I25" i="2"/>
  <c r="H25" i="2"/>
  <c r="G25" i="2"/>
  <c r="F25" i="2"/>
  <c r="E25" i="2"/>
  <c r="J24" i="2"/>
  <c r="K23" i="2"/>
  <c r="K22" i="2"/>
  <c r="J19" i="2"/>
  <c r="I19" i="2"/>
  <c r="H19" i="2"/>
  <c r="G19" i="2"/>
  <c r="F19" i="2"/>
  <c r="E19" i="2"/>
  <c r="J16" i="2"/>
  <c r="I16" i="2"/>
  <c r="H16" i="2"/>
  <c r="G16" i="2"/>
  <c r="F16" i="2"/>
  <c r="E16" i="2"/>
  <c r="L14" i="2"/>
  <c r="J14" i="2"/>
  <c r="I14" i="2"/>
  <c r="H14" i="2"/>
  <c r="G14" i="2"/>
  <c r="F14" i="2"/>
  <c r="E14" i="2"/>
  <c r="J12" i="2"/>
  <c r="I12" i="2"/>
  <c r="H12" i="2"/>
  <c r="G12" i="2"/>
  <c r="F12" i="2"/>
  <c r="E12" i="2"/>
  <c r="K9" i="2"/>
  <c r="K7" i="2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14" i="3"/>
  <c r="F13" i="2" l="1"/>
  <c r="K37" i="2"/>
  <c r="K112" i="2"/>
  <c r="E13" i="2"/>
  <c r="K63" i="2"/>
  <c r="K60" i="2"/>
  <c r="K85" i="2"/>
  <c r="D125" i="2"/>
  <c r="H13" i="2"/>
  <c r="J41" i="2"/>
  <c r="K47" i="2"/>
  <c r="J8" i="2"/>
  <c r="J25" i="2"/>
  <c r="K42" i="2"/>
  <c r="K41" i="2" s="1"/>
  <c r="K57" i="2"/>
  <c r="K101" i="2"/>
  <c r="G13" i="2"/>
  <c r="K125" i="2"/>
  <c r="K12" i="2"/>
  <c r="K14" i="2"/>
  <c r="J13" i="2"/>
  <c r="F77" i="2"/>
  <c r="G77" i="2"/>
  <c r="K108" i="2"/>
  <c r="K66" i="2"/>
  <c r="I13" i="2"/>
  <c r="K44" i="2"/>
  <c r="K70" i="2"/>
  <c r="H77" i="2"/>
  <c r="K106" i="2"/>
  <c r="K31" i="2"/>
  <c r="K54" i="2"/>
  <c r="K51" i="2"/>
  <c r="K24" i="2"/>
  <c r="K25" i="2" s="1"/>
  <c r="J31" i="2"/>
  <c r="K34" i="2"/>
  <c r="J47" i="2"/>
  <c r="J51" i="2"/>
  <c r="I8" i="2"/>
  <c r="J39" i="2"/>
  <c r="K39" i="2" s="1"/>
  <c r="K8" i="2" l="1"/>
  <c r="K13" i="2"/>
  <c r="K9" i="3" l="1"/>
  <c r="K10" i="3"/>
  <c r="K11" i="3"/>
  <c r="K12" i="3"/>
  <c r="L8" i="3"/>
  <c r="E8" i="3"/>
  <c r="F8" i="3"/>
  <c r="G8" i="3"/>
  <c r="H8" i="3"/>
  <c r="I8" i="3"/>
  <c r="J8" i="3"/>
  <c r="K8" i="3" s="1"/>
  <c r="D8" i="3"/>
  <c r="A3" i="2" l="1"/>
  <c r="A3" i="3" l="1"/>
  <c r="A3" i="4" s="1"/>
  <c r="A3" i="5" s="1"/>
  <c r="A3" i="6" s="1"/>
  <c r="A3" i="7" s="1"/>
  <c r="A3" i="8" s="1"/>
  <c r="A3" i="13" s="1"/>
  <c r="A3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1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Dự kiến trồng 500 ha (Cây Trám đen ghép là 200 ha và Dẻ ván 300 ha)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1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Số thực hiện năm 2015</t>
        </r>
      </text>
    </comment>
    <comment ref="E1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số dự ước năm 2020</t>
        </r>
      </text>
    </comment>
    <comment ref="K1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Số dự ước năm 2020</t>
        </r>
      </text>
    </comment>
    <comment ref="L1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Lấy số 2020 trừ đi 55 ng dự kiến hưu từ 2021-2025, cộng thêm 10 người dự kiến học  liên thông từ y sĩ lên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<sst xmlns="http://schemas.openxmlformats.org/spreadsheetml/2006/main" count="949" uniqueCount="479">
  <si>
    <t>%</t>
  </si>
  <si>
    <t>IV</t>
  </si>
  <si>
    <t>Người</t>
  </si>
  <si>
    <t>Trường</t>
  </si>
  <si>
    <t>Xã</t>
  </si>
  <si>
    <t>HTX</t>
  </si>
  <si>
    <t>I</t>
  </si>
  <si>
    <t>II</t>
  </si>
  <si>
    <t>III</t>
  </si>
  <si>
    <t>STT</t>
  </si>
  <si>
    <t>Đơn vị tính</t>
  </si>
  <si>
    <t>Trong đó:</t>
  </si>
  <si>
    <t xml:space="preserve"> - Nông, lâm nghiệp và thuỷ sản</t>
  </si>
  <si>
    <t xml:space="preserve"> % </t>
  </si>
  <si>
    <t xml:space="preserve"> - Công nghiệp và xây dựng</t>
  </si>
  <si>
    <t xml:space="preserve"> - Dịch vụ</t>
  </si>
  <si>
    <t>ha</t>
  </si>
  <si>
    <t>&gt;90</t>
  </si>
  <si>
    <t>Tỷ lệ che phủ rừng</t>
  </si>
  <si>
    <t>TH 2016</t>
  </si>
  <si>
    <t>Dự kiến KQ 2016-2020</t>
  </si>
  <si>
    <t>TH 2017</t>
  </si>
  <si>
    <t>UTH 2019</t>
  </si>
  <si>
    <t>TH 2018</t>
  </si>
  <si>
    <t>UTH
2020</t>
  </si>
  <si>
    <t>Biểu số 02</t>
  </si>
  <si>
    <t>TT</t>
  </si>
  <si>
    <t>Chỉ tiêu</t>
  </si>
  <si>
    <t>ĐVT</t>
  </si>
  <si>
    <t>Sản lượng lương thực có hạt</t>
  </si>
  <si>
    <t>Tấn</t>
  </si>
  <si>
    <t>-</t>
  </si>
  <si>
    <t>+</t>
  </si>
  <si>
    <t>Cây thuốc lá</t>
  </si>
  <si>
    <t>Ha</t>
  </si>
  <si>
    <t>con</t>
  </si>
  <si>
    <t>Đàn lợn</t>
  </si>
  <si>
    <t>tấn</t>
  </si>
  <si>
    <t xml:space="preserve">Lâm nghiệp </t>
  </si>
  <si>
    <t>Kết quả thực hiện giai đoạn 2016-2020</t>
  </si>
  <si>
    <t>Triệu đồng</t>
  </si>
  <si>
    <t xml:space="preserve">Lương thực bình quân đầu người </t>
  </si>
  <si>
    <t>kg/người/năm</t>
  </si>
  <si>
    <t>Một số chỉ tiêu kinh tế</t>
  </si>
  <si>
    <t>Năng suất</t>
  </si>
  <si>
    <t>tạ/ha</t>
  </si>
  <si>
    <t>Sản lượng</t>
  </si>
  <si>
    <t>Cây ngô</t>
  </si>
  <si>
    <t>Sản lượng khai thác lâm sản</t>
  </si>
  <si>
    <t>Sản lượng khai thác gỗ</t>
  </si>
  <si>
    <t>Mục tiêu KH 5 năm 2016-2020</t>
  </si>
  <si>
    <t>Biểu số 04</t>
  </si>
  <si>
    <t>Sản phẩm</t>
  </si>
  <si>
    <t>Tinh quặng kẽm</t>
  </si>
  <si>
    <t>Tinh quặng chì</t>
  </si>
  <si>
    <t>Quặng oxít chì, kẽm</t>
  </si>
  <si>
    <t>Tinh quặng sắt</t>
  </si>
  <si>
    <t>Chì kim loại</t>
  </si>
  <si>
    <t>Gang thỏi</t>
  </si>
  <si>
    <t>Xỉ giầu mangan</t>
  </si>
  <si>
    <t>Điện thương phẩm</t>
  </si>
  <si>
    <t>Gỗ xẻ</t>
  </si>
  <si>
    <t>m3</t>
  </si>
  <si>
    <t>Gạch xây dựng các loại</t>
  </si>
  <si>
    <t>1.000viên</t>
  </si>
  <si>
    <t>Ván dán</t>
  </si>
  <si>
    <t>Biểu số 03</t>
  </si>
  <si>
    <t>Công nghiệp khai thác</t>
  </si>
  <si>
    <t>Công nghiệp chế biến</t>
  </si>
  <si>
    <t>Một số sản phẩm chủ yếu</t>
  </si>
  <si>
    <t>Phổ cập GDMN cho trẻ em 5 tuổi</t>
  </si>
  <si>
    <t>Tỷ lệ học sinh tốt nghiệp THPT</t>
  </si>
  <si>
    <t>Tổng số trường học trên địa bàn tỉnh</t>
  </si>
  <si>
    <t>Kết quả phổ cập giáo dục</t>
  </si>
  <si>
    <t>Tỷ lệ học sinh đạt các giải khu vực, quốc gia</t>
  </si>
  <si>
    <t>Số giải khu vực, quốc gia</t>
  </si>
  <si>
    <t>Đơn vị</t>
  </si>
  <si>
    <t>Bệnh viện</t>
  </si>
  <si>
    <t>Tỷ lệ xã có trạm y tế</t>
  </si>
  <si>
    <t>Số thôn bản có NVYT hoạt động</t>
  </si>
  <si>
    <t>Thôn</t>
  </si>
  <si>
    <t>Giường</t>
  </si>
  <si>
    <t>Tổng số bác sỹ</t>
  </si>
  <si>
    <t>Bácsỹ</t>
  </si>
  <si>
    <t>Bác sỹ</t>
  </si>
  <si>
    <t>Số bác sỹ/ vạn dân</t>
  </si>
  <si>
    <t>Trạm</t>
  </si>
  <si>
    <t>Tỷ lệ xã có bác sỹ</t>
  </si>
  <si>
    <t>Tỷ suất chết trẻ dưới 05 tuổi</t>
  </si>
  <si>
    <t>%o</t>
  </si>
  <si>
    <t>Tỷ suất chết trẻ dưới 01 tuổi</t>
  </si>
  <si>
    <t>Tỷ số chết mẹ/100000 trẻ đẻ sống</t>
  </si>
  <si>
    <t>Tỷ lệ trẻ em &lt; 05 tuổi SDD (cân nặng/tuổi)</t>
  </si>
  <si>
    <t>Tỷ lệ tăng dân số tự nhiên</t>
  </si>
  <si>
    <t>Số xã đạt Bộ tiêu chí quốc gia về y tế tăng thêm</t>
  </si>
  <si>
    <t>Biểu số 05</t>
  </si>
  <si>
    <t>Số xã đạt Bộ tiêu chí quốc gia về y tế lũy kế</t>
  </si>
  <si>
    <t>CẢI CÁCH HÀNH CHÍNH</t>
  </si>
  <si>
    <t>Biểu 06</t>
  </si>
  <si>
    <t>PHÁT THANH TRUYỀN HÌNH</t>
  </si>
  <si>
    <t>Tỷ lệ  người dân nghe được đài phát thanh</t>
  </si>
  <si>
    <t>Chỉ tiêu chủ yếu</t>
  </si>
  <si>
    <t>Đơn 
vị tính</t>
  </si>
  <si>
    <t>Di tích</t>
  </si>
  <si>
    <t>Dự án</t>
  </si>
  <si>
    <t>Tỷ lệ phường đạt chuẩn văn minh đô thị</t>
  </si>
  <si>
    <t>Tỷ lệ xã, phường có nhà văn hóa</t>
  </si>
  <si>
    <t>Tỷ lệ làng, bản, thôn xóm, ấp, khu phố đạt chuẩn văn hóa</t>
  </si>
  <si>
    <t>Tỷ lệ làng, bản, thôn xóm, ấp, khu phố có nhà văn hóa</t>
  </si>
  <si>
    <t>Tỷ lệ gia đình đạt chuẩn văn hóa</t>
  </si>
  <si>
    <t>Số di tích được tu bổ, tôn tạo, chống xuống cấp</t>
  </si>
  <si>
    <t>Số di sản văn hóa được UNESCO và quốc gia, tỉnh/thành phố trực thuộc trung ương công nhận</t>
  </si>
  <si>
    <t>Tỷ lệ số người luyện tập thể dục thể thao thường xuyên</t>
  </si>
  <si>
    <t>Tỷ lệ gia đình luyện tập thể dục thể thao</t>
  </si>
  <si>
    <t>Số lượng văn hóa phi vật thể truyền thống được sưu tầm, phát huy</t>
  </si>
  <si>
    <t>Biểu số 07</t>
  </si>
  <si>
    <t>Nội dung</t>
  </si>
  <si>
    <t>Phòng chống tệ nạn xã hội</t>
  </si>
  <si>
    <t xml:space="preserve">- </t>
  </si>
  <si>
    <t>Cai nghiện tập trung</t>
  </si>
  <si>
    <t>Dạy nghề</t>
  </si>
  <si>
    <t>Tổng số học sinh đào tạo</t>
  </si>
  <si>
    <t>Lao động việc làm</t>
  </si>
  <si>
    <t>Giải quyết việc làm</t>
  </si>
  <si>
    <t>Tư vấn giới thiệu việc làm</t>
  </si>
  <si>
    <t>+ Số người tìm được việc làm</t>
  </si>
  <si>
    <t>Bảo vệ chăm sóc trẻ em</t>
  </si>
  <si>
    <t>Số xã phường phù hợp với trẻ em</t>
  </si>
  <si>
    <t>Xã, phường</t>
  </si>
  <si>
    <t xml:space="preserve">Phát triển đối tượng tham gia bảo hiểm xã hội bắt buộc </t>
  </si>
  <si>
    <t>Đối tượng tham gia bảo hiểm xã hội bắt buộc</t>
  </si>
  <si>
    <t>Đối tượng tham gia bảo hiểm thất nghiệp</t>
  </si>
  <si>
    <t>Đối tượng tham gia bảo hiểm xã hội tự nguyện</t>
  </si>
  <si>
    <t>Biểu số 08</t>
  </si>
  <si>
    <t>Tỷ lệ người dân tham gia bảo hiểm y tế</t>
  </si>
  <si>
    <t>Số người dân tham gia bảo hiểm y tế</t>
  </si>
  <si>
    <t>Số lao động xuất khẩu</t>
  </si>
  <si>
    <t>KQ thực hiện giai đoạn 2011-2015</t>
  </si>
  <si>
    <t>+ Công nghiệp</t>
  </si>
  <si>
    <t>+ Xây dựng</t>
  </si>
  <si>
    <t>Tốc độ phát triển ngành nông, lâm nghiệp, thủy sản</t>
  </si>
  <si>
    <t>Cây lương thực</t>
  </si>
  <si>
    <t>1.1</t>
  </si>
  <si>
    <t>Cây lúa vụ xuân</t>
  </si>
  <si>
    <t>Cây lúa vụ mùa</t>
  </si>
  <si>
    <t xml:space="preserve">Trong đó:   </t>
  </si>
  <si>
    <t>Diện tích sử dụng giống lúa chất lượng (HT1; QR1,…)</t>
  </si>
  <si>
    <t>Diện tích sản xuất lúa chất lượng gắn với tiêu thụ sản phẩm</t>
  </si>
  <si>
    <t>1.2</t>
  </si>
  <si>
    <t>1.3</t>
  </si>
  <si>
    <t>Diện tích chuyển đổi cơ cấu cây trồng trên đất lúa</t>
  </si>
  <si>
    <t xml:space="preserve">Duy trì diện tích chuyển đổi từ lúa, ngô sang cây trồng có giá trị kinh tế cao </t>
  </si>
  <si>
    <t xml:space="preserve"> CÂY CHẤT BỘT</t>
  </si>
  <si>
    <t>2.1</t>
  </si>
  <si>
    <t>Cây khoai lang</t>
  </si>
  <si>
    <t>2.2</t>
  </si>
  <si>
    <t>Cây khoai môn</t>
  </si>
  <si>
    <t>2.3</t>
  </si>
  <si>
    <t>Cây dong riềng</t>
  </si>
  <si>
    <t>CÂY RAU, ĐẬU CÁC LOẠI</t>
  </si>
  <si>
    <t>3.1</t>
  </si>
  <si>
    <t>Cây rau</t>
  </si>
  <si>
    <t>Trong đó</t>
  </si>
  <si>
    <t>Diện tích trồng thâm canh tăng năng suất</t>
  </si>
  <si>
    <t>Diện tích trồng rau được chứng nhận an toàn thực phẩm hoặc công nghệ cao</t>
  </si>
  <si>
    <t>3.2</t>
  </si>
  <si>
    <t>KH Cây đậu đỗ</t>
  </si>
  <si>
    <t>CÂY CÔNG NGHIỆP</t>
  </si>
  <si>
    <t>4.1</t>
  </si>
  <si>
    <t>Cây Đậu tương</t>
  </si>
  <si>
    <t>4.2</t>
  </si>
  <si>
    <t>Cây lạc</t>
  </si>
  <si>
    <t>4.3</t>
  </si>
  <si>
    <t>4.4</t>
  </si>
  <si>
    <t>Cây mía</t>
  </si>
  <si>
    <t>4.5</t>
  </si>
  <si>
    <t>KH cây gừng</t>
  </si>
  <si>
    <t>4.6</t>
  </si>
  <si>
    <t>KH cây nghệ</t>
  </si>
  <si>
    <t>4.7</t>
  </si>
  <si>
    <t>Diện tích cây chè</t>
  </si>
  <si>
    <t>DT cho thu hoạch</t>
  </si>
  <si>
    <t>Cải tạo, thâm canh chè</t>
  </si>
  <si>
    <t>Diện tích được chứng nhận ATTP hoặc VietGAP; chè hữu cơ</t>
  </si>
  <si>
    <t>CÂY ĂN QUẢ</t>
  </si>
  <si>
    <t>5.1</t>
  </si>
  <si>
    <t xml:space="preserve">Diện tích cây cam, quýt </t>
  </si>
  <si>
    <t>Diện tích được chứng nhận đảm bảo ATTP hoặc VietGAP</t>
  </si>
  <si>
    <t xml:space="preserve">Diện tích thâm canh, cải tạo </t>
  </si>
  <si>
    <t>Diện tích trồng mới</t>
  </si>
  <si>
    <t>5.2</t>
  </si>
  <si>
    <t xml:space="preserve"> Diện tích hồng không hạt</t>
  </si>
  <si>
    <t>Diện tích cho thu hoạch</t>
  </si>
  <si>
    <t xml:space="preserve">ha </t>
  </si>
  <si>
    <t>Trong đó, trồng mới</t>
  </si>
  <si>
    <t>5.3</t>
  </si>
  <si>
    <t xml:space="preserve">Diện tích cây mơ </t>
  </si>
  <si>
    <t>Trồng mới</t>
  </si>
  <si>
    <t>5.4</t>
  </si>
  <si>
    <t>Diện tích cây mận</t>
  </si>
  <si>
    <t>Diện tích đất ruộng, soi bãi đạt 100 triệu đồng/ha</t>
  </si>
  <si>
    <t>CHĂN NUÔI</t>
  </si>
  <si>
    <t>Tổng đàn</t>
  </si>
  <si>
    <t>KH Đàn đại gia súc</t>
  </si>
  <si>
    <t xml:space="preserve"> Đàn trâu </t>
  </si>
  <si>
    <t xml:space="preserve"> Đàn bò , ngựa</t>
  </si>
  <si>
    <t>Đàn dê</t>
  </si>
  <si>
    <t>1.4</t>
  </si>
  <si>
    <t xml:space="preserve">Đàn gia cầm </t>
  </si>
  <si>
    <t>Tổng sản lượng thịt hơi xuất chuồng</t>
  </si>
  <si>
    <t>THỦY SẢN</t>
  </si>
  <si>
    <t>Diện tích nuôi trồng thủy sản</t>
  </si>
  <si>
    <t>Trồng rừng mới</t>
  </si>
  <si>
    <t>Trồng rừng sản xuất, phòng hộ tập trung</t>
  </si>
  <si>
    <t>Trồng cây phân tán</t>
  </si>
  <si>
    <t>Tổng diện tích phân theo loại rừng trồng</t>
  </si>
  <si>
    <t>Trồng rừng gỗ lớn</t>
  </si>
  <si>
    <t>Trồng rừng gỗ nhỏ</t>
  </si>
  <si>
    <t>ster</t>
  </si>
  <si>
    <t>Ghi chú</t>
  </si>
  <si>
    <t>KQ thực hiện giai đoạn 2011- 2015</t>
  </si>
  <si>
    <t>Số huyện, thành phố có bệnh viện 
huyện</t>
  </si>
  <si>
    <t xml:space="preserve">Tổng số giường bệnh </t>
  </si>
  <si>
    <t>Giường bệnh kế hoạch</t>
  </si>
  <si>
    <t>Giường bệnh thực hiện</t>
  </si>
  <si>
    <t>Tỷ lệ TE &lt; 01 tuổi tiêm chủng đầy đủ các loại văcxin</t>
  </si>
  <si>
    <t>Tỷ lệ  người dân xem được truyền hình</t>
  </si>
  <si>
    <t>Số trường đạt chuẩn Quốc gia tăng thêm</t>
  </si>
  <si>
    <t>Số trường đạt chuẩn Quốc gia lũy kế</t>
  </si>
  <si>
    <r>
      <t xml:space="preserve">Phổ cập GDTH </t>
    </r>
    <r>
      <rPr>
        <sz val="14"/>
        <color rgb="FFFF0000"/>
        <rFont val="Times New Roman"/>
        <family val="1"/>
      </rPr>
      <t>mức độ 2 trở lên</t>
    </r>
  </si>
  <si>
    <r>
      <t xml:space="preserve">Phổ cập GDTHCS </t>
    </r>
    <r>
      <rPr>
        <sz val="14"/>
        <color rgb="FFFF0000"/>
        <rFont val="Times New Roman"/>
        <family val="1"/>
      </rPr>
      <t>mức độ 1 trở lên</t>
    </r>
  </si>
  <si>
    <t>Học sinh</t>
  </si>
  <si>
    <t>Tỷ lệ xã đạt chuẩn văn hóa nông thôn mới</t>
  </si>
  <si>
    <t>Công nghiệp sản xuất và phân phối điện, khí đốt, nước nóng, hơi nước và điều hòa không khí</t>
  </si>
  <si>
    <t>Công nghiệp cung cấp nước, hoạt động xử lý rác thải, nước thải</t>
  </si>
  <si>
    <t>Bột kẽm o xít</t>
  </si>
  <si>
    <t>Tr.KWh</t>
  </si>
  <si>
    <t>Giấy bìa các loại</t>
  </si>
  <si>
    <t>Đũa sơ chế</t>
  </si>
  <si>
    <t>Quần áo may sẵn</t>
  </si>
  <si>
    <t>1.000 cái</t>
  </si>
  <si>
    <t>Nước máy sản xuất</t>
  </si>
  <si>
    <t>Miến dong</t>
  </si>
  <si>
    <t>Dự kiến mục tiêu giai đoạn 2021-2025</t>
  </si>
  <si>
    <t>KẾT QUẢ THỰC HIỆN CÁC CHỈ TIÊU CÔNG NGHIỆP GIAI ĐOẠN 2016-2020 VÀ KẾ HOẠCH 2021-2025</t>
  </si>
  <si>
    <t>KẾT QUẢ THỰC HIỆN CÁC CHỈ TIÊU GIÁO DỤC ĐÀO TẠO GIAI ĐOẠN 2016-2020 VÀ KẾ HOẠCH 2021-2025</t>
  </si>
  <si>
    <t>KẾT QUẢ THỰC HIỆN CÁC CHỈ TIÊU Y TẾ - CHĂM SÓC SỨC KHỎE NHÂN DÂN GIAI ĐOẠN 2016-2020 VÀ KẾ HOẠCH 2021-2025</t>
  </si>
  <si>
    <t>KẾT QUẢ THỰC HIỆN CÁC CHỈ TIÊU VỀ THÔNG TIN TRUYỀN THÔNG GIAI ĐOẠN 2016-2020 VÀ KẾ HOẠCH 2021-2025</t>
  </si>
  <si>
    <t>KẾT QUẢ THỰC HIỆN CÁC CHỈ TIÊU VĂN HÓA - THỂ THAO GIAI ĐOẠN 2016-2020 VÀ KẾ HOẠCH 2021-2025</t>
  </si>
  <si>
    <t>KẾT QUẢ THỰC HIỆN CÁC CHỈ TIÊU AN SINH XÃ HỘI GIAI ĐOẠN 2016-2020 VÀ KẾ HOẠCH 2021-2025</t>
  </si>
  <si>
    <t>Tổng số doanh nghiệp đăng ký thành lập</t>
  </si>
  <si>
    <t xml:space="preserve">doanh nghiệp </t>
  </si>
  <si>
    <t>Số doanh nghiệp đăng ký mới</t>
  </si>
  <si>
    <t>Tổng số vốn đăng ký của doanh nghiệp dân doanh thành lập mới</t>
  </si>
  <si>
    <t xml:space="preserve">Tỷ đồng </t>
  </si>
  <si>
    <t>Số doanh nghiệp hoạt động trong nền kinh tế (không tính các doanh nghiệp đã giải thể)</t>
  </si>
  <si>
    <t>Số doanh nghiệp giải thể hàng năm</t>
  </si>
  <si>
    <t>Biểu số 09</t>
  </si>
  <si>
    <t>TÌNH HÌNH THỰC HIỆN ĐĂNG KÝ THÀNH LẬP DOANH NGHIỆP 5 NĂM 20106-2020 VÀ KẾ HOẠCH 2021-2025</t>
  </si>
  <si>
    <t>Hợp tác xã</t>
  </si>
  <si>
    <t>Tổng số hợp tác xã</t>
  </si>
  <si>
    <t>Số hợp tác xã thành lập mới</t>
  </si>
  <si>
    <t>Số hợp tác xã giải thể</t>
  </si>
  <si>
    <t>Tổng số thành viên hợp tác xã</t>
  </si>
  <si>
    <t>Người</t>
  </si>
  <si>
    <t>Tổng số lao động trong hợp tác xã</t>
  </si>
  <si>
    <t>Trong đó: Số lao động là thành viên hợp tác xã</t>
  </si>
  <si>
    <t>Liên hiệp hợp tác xã</t>
  </si>
  <si>
    <t>Tổng số liên hiệp hợp tác xã</t>
  </si>
  <si>
    <t>Trong đó:</t>
  </si>
  <si>
    <t>Số liên hiệp hợp tác xã thành lập mới</t>
  </si>
  <si>
    <t>Số liên hiệp hợp tác xã giải thể</t>
  </si>
  <si>
    <t>Tổng số hợp tác xã thành viên</t>
  </si>
  <si>
    <t>Tổng số lao động trong liên hiệp hợp tác xã</t>
  </si>
  <si>
    <t>Tổ hợp tác</t>
  </si>
  <si>
    <t>Tổng số tổ hợp tác</t>
  </si>
  <si>
    <t>Trong đó: Số tổ hợp tác đăng ký chứng thực</t>
  </si>
  <si>
    <t xml:space="preserve">Tổng số thành viên tổ hợp tác </t>
  </si>
  <si>
    <t>Thành viên</t>
  </si>
  <si>
    <t>Trong đó: Số thành viên của tổ hợp tác đăng ký chứng thực</t>
  </si>
  <si>
    <t>Tổng số lao động trong tổ hợp tác</t>
  </si>
  <si>
    <t xml:space="preserve">Trong đó: </t>
  </si>
  <si>
    <t xml:space="preserve">Số lao động là thành viên tổ hợp tác </t>
  </si>
  <si>
    <t>Số Lao động là thành viên của tổ hợp tác đăng ký chứng thực</t>
  </si>
  <si>
    <t>TÌNH HÌNH PHÁT TRIỂN KINH TẾ TẬP THẾ 5 NĂM 2016-2020 VÀ KẾ HOẠCH 2021-2025</t>
  </si>
  <si>
    <r>
      <t>M</t>
    </r>
    <r>
      <rPr>
        <vertAlign val="superscript"/>
        <sz val="14"/>
        <rFont val="Times New Roman"/>
        <family val="1"/>
      </rPr>
      <t>3</t>
    </r>
  </si>
  <si>
    <r>
      <t>1.000M</t>
    </r>
    <r>
      <rPr>
        <vertAlign val="superscript"/>
        <sz val="14"/>
        <rFont val="Times New Roman"/>
        <family val="1"/>
      </rPr>
      <t>3</t>
    </r>
  </si>
  <si>
    <t>Tốc độ tăng trưởng khu vực công nghiệp</t>
  </si>
  <si>
    <r>
      <rPr>
        <b/>
        <i/>
        <sz val="14"/>
        <rFont val="Times New Roman"/>
        <family val="1"/>
      </rPr>
      <t xml:space="preserve">Giá trị sản xuất công nghiệp </t>
    </r>
    <r>
      <rPr>
        <i/>
        <sz val="14"/>
        <rFont val="Times New Roman"/>
        <family val="1"/>
      </rPr>
      <t>(theo giá so sánh năm 2010)</t>
    </r>
    <r>
      <rPr>
        <b/>
        <i/>
        <sz val="14"/>
        <rFont val="Times New Roman"/>
        <family val="1"/>
      </rPr>
      <t>, trong đó:</t>
    </r>
  </si>
  <si>
    <t>Vàng</t>
  </si>
  <si>
    <t>Đá vôi làm VLXD</t>
  </si>
  <si>
    <t>Đá Silic</t>
  </si>
  <si>
    <t>Kg</t>
  </si>
  <si>
    <t>Cây lúa ruộng</t>
  </si>
  <si>
    <t>Sản lượng khai thác củi…</t>
  </si>
  <si>
    <t>KQ thực hiện
 giai đoạn 
2011-2015</t>
  </si>
  <si>
    <t>TH 2019</t>
  </si>
  <si>
    <t>Số giường bệnh/vạn dân</t>
  </si>
  <si>
    <t>34,9</t>
  </si>
  <si>
    <t>41,0</t>
  </si>
  <si>
    <t>41,8</t>
  </si>
  <si>
    <t>35,6</t>
  </si>
  <si>
    <t>36,6</t>
  </si>
  <si>
    <t>34,6</t>
  </si>
  <si>
    <t>Số trạm y tế xã có bác sỹ hoạt động</t>
  </si>
  <si>
    <t>7,8</t>
  </si>
  <si>
    <t>&lt; 18</t>
  </si>
  <si>
    <r>
      <rPr>
        <sz val="12"/>
        <color theme="1"/>
        <rFont val="Calibri"/>
        <family val="2"/>
      </rPr>
      <t>≤</t>
    </r>
    <r>
      <rPr>
        <sz val="10.199999999999999"/>
        <color theme="1"/>
        <rFont val="Times New Roman"/>
        <family val="1"/>
      </rPr>
      <t xml:space="preserve"> 15</t>
    </r>
  </si>
  <si>
    <t>6,3</t>
  </si>
  <si>
    <t>&lt; 15</t>
  </si>
  <si>
    <r>
      <rPr>
        <sz val="12"/>
        <color theme="1"/>
        <rFont val="Calibri"/>
        <family val="2"/>
      </rPr>
      <t>≤</t>
    </r>
    <r>
      <rPr>
        <sz val="10.199999999999999"/>
        <color theme="1"/>
        <rFont val="Times New Roman"/>
        <family val="1"/>
      </rPr>
      <t xml:space="preserve"> 10</t>
    </r>
  </si>
  <si>
    <t>&lt; 60</t>
  </si>
  <si>
    <t>&lt; 50</t>
  </si>
  <si>
    <r>
      <rPr>
        <sz val="12"/>
        <rFont val="Calibri"/>
        <family val="2"/>
      </rPr>
      <t>≤</t>
    </r>
    <r>
      <rPr>
        <sz val="12"/>
        <rFont val="Times New Roman"/>
        <family val="1"/>
      </rPr>
      <t>17,3</t>
    </r>
  </si>
  <si>
    <t>Chưa có số liệu điều tra của Viện Dinh dưỡng</t>
  </si>
  <si>
    <t>98,9</t>
  </si>
  <si>
    <r>
      <rPr>
        <sz val="12"/>
        <rFont val="Calibri"/>
        <family val="2"/>
      </rPr>
      <t>≥</t>
    </r>
    <r>
      <rPr>
        <sz val="12"/>
        <rFont val="Times New Roman"/>
        <family val="1"/>
      </rPr>
      <t xml:space="preserve"> 95</t>
    </r>
  </si>
  <si>
    <t>Tiêm chủng 
mở rộng 12 loại vắc xin</t>
  </si>
  <si>
    <t>Rà soát 
đánh giá lại sau 3 năm và do sáp nhập đơn vị hành chính cấp xã</t>
  </si>
  <si>
    <t>Tỷ lệ chuyến tuyến tuyến huyện (nội trú và cấp cứu)</t>
  </si>
  <si>
    <t>5,1</t>
  </si>
  <si>
    <t>4,7</t>
  </si>
  <si>
    <t>5,7</t>
  </si>
  <si>
    <t>5,0</t>
  </si>
  <si>
    <t>&lt; 5,0</t>
  </si>
  <si>
    <r>
      <rPr>
        <sz val="12"/>
        <rFont val="Calibri"/>
        <family val="2"/>
      </rPr>
      <t>≥</t>
    </r>
    <r>
      <rPr>
        <sz val="12"/>
        <rFont val="Times New Roman"/>
        <family val="1"/>
      </rPr>
      <t xml:space="preserve"> 305.656</t>
    </r>
  </si>
  <si>
    <r>
      <rPr>
        <sz val="12"/>
        <rFont val="Calibri"/>
        <family val="2"/>
      </rPr>
      <t>≥</t>
    </r>
    <r>
      <rPr>
        <sz val="12"/>
        <rFont val="Times New Roman"/>
        <family val="1"/>
      </rPr>
      <t xml:space="preserve"> 96,3</t>
    </r>
  </si>
  <si>
    <r>
      <rPr>
        <sz val="12"/>
        <rFont val="Calibri"/>
        <family val="2"/>
      </rPr>
      <t>≥</t>
    </r>
    <r>
      <rPr>
        <sz val="12"/>
        <rFont val="Times New Roman"/>
        <family val="1"/>
      </rPr>
      <t xml:space="preserve"> 96,5</t>
    </r>
  </si>
  <si>
    <t>Tổng tỷ suất sinh</t>
  </si>
  <si>
    <t>Con/phụ nữ</t>
  </si>
  <si>
    <t>2,42</t>
  </si>
  <si>
    <t>2,1</t>
  </si>
  <si>
    <t>2,4</t>
  </si>
  <si>
    <t>2,37</t>
  </si>
  <si>
    <t>2,23</t>
  </si>
  <si>
    <t>2,14</t>
  </si>
  <si>
    <t>2,13</t>
  </si>
  <si>
    <t>2,25</t>
  </si>
  <si>
    <t>Tỷ số giới tính khi sinh</t>
  </si>
  <si>
    <t>Số bé trai/100 bé gái</t>
  </si>
  <si>
    <t>112,49</t>
  </si>
  <si>
    <t>111,9</t>
  </si>
  <si>
    <t> 0</t>
  </si>
  <si>
    <t> 30</t>
  </si>
  <si>
    <t> 24</t>
  </si>
  <si>
    <t> 70</t>
  </si>
  <si>
    <t> 81</t>
  </si>
  <si>
    <t> 20</t>
  </si>
  <si>
    <t>09 </t>
  </si>
  <si>
    <t>20 </t>
  </si>
  <si>
    <t>6.391 </t>
  </si>
  <si>
    <t> 9.309</t>
  </si>
  <si>
    <t>Tỷ lệ cung cấp dịch vụ công trực tuyến cấp tỉnh theo mức độ 3</t>
  </si>
  <si>
    <t> %</t>
  </si>
  <si>
    <t>Tỷ lệ cung cấp dịch vụ công trực tuyến cấp tỉnh theo mức độ 4</t>
  </si>
  <si>
    <t>Tỷ lệ cung cấp dịch vụ công trực tuyến cấp huyện theo mức độ 3</t>
  </si>
  <si>
    <t>Tỷ lệ cung cấp dịch vụ công trực tuyến cấp huyện theo mức độ 4</t>
  </si>
  <si>
    <t>Số hồ sơ phát sinh trực tuyến mức 3</t>
  </si>
  <si>
    <t>Số hồ sơ phát sinh trực tuyến mức 4</t>
  </si>
  <si>
    <t> 60</t>
  </si>
  <si>
    <t> 68</t>
  </si>
  <si>
    <t>69 </t>
  </si>
  <si>
    <t>70 </t>
  </si>
  <si>
    <t> 76</t>
  </si>
  <si>
    <t>80 </t>
  </si>
  <si>
    <t>BƯU CHÍNH VIỄN THÔNG</t>
  </si>
  <si>
    <t>Số xã có điểm phục vụ bưu chính</t>
  </si>
  <si>
    <t>Tỷ lệ xã có điểm phục vụ bưu chính</t>
  </si>
  <si>
    <t>Tỷ lệ cung cấp dịch vụ công trực tuyến toàn tỉnh theo mức độ 4</t>
  </si>
  <si>
    <t>Tỷ lệ hồ sơ TTHC phát sinh trực tuyến</t>
  </si>
  <si>
    <t>Tỷ lệ TTHC đã triển khai có phát sinh hồ sơ tiếp nhận hoặc trả kết quả giải quyết qua dịch vụ BCCI cấp tỉnh</t>
  </si>
  <si>
    <t>Tỷ lệ TTHC đã triển khai có phát sinh hồ sơ tiếp nhận hoặc trả kết quả giải quyết qua dịch vụ BCCI cấp huyện</t>
  </si>
  <si>
    <t>Tỷ lệ xã, phường có trạm truyển thanh cơ sở hoạt động tốt</t>
  </si>
  <si>
    <t xml:space="preserve"> Doanh thu du lịch</t>
  </si>
  <si>
    <t>Tỷ đồng</t>
  </si>
  <si>
    <t xml:space="preserve"> Tổng lượng khách du lịch</t>
  </si>
  <si>
    <t>Lượt người</t>
  </si>
  <si>
    <t xml:space="preserve"> -</t>
  </si>
  <si>
    <t xml:space="preserve"> Số lượt khách quốc tế đến địa phương</t>
  </si>
  <si>
    <t xml:space="preserve"> Số lượt khách du lịch nội địa đến địa phương</t>
  </si>
  <si>
    <t>không đánh giá</t>
  </si>
  <si>
    <t>Biểu số 9</t>
  </si>
  <si>
    <t>KẾT QUẢ THỰC HIỆN CÁC CHỈ TIÊU LĨNH VỰC NÔNG LÂM NGHIỆP GIAI ĐOẠN 2016-2020 VÀ KẾ HOẠCH 2021-2025</t>
  </si>
  <si>
    <t>Hồ sơ</t>
  </si>
  <si>
    <t>MỘT SỐ CHỈ TIÊU ĐỀ XUẤT GIAI ĐOẠN 2021-2025</t>
  </si>
  <si>
    <t xml:space="preserve">Kế hoạch năm 2021 </t>
  </si>
  <si>
    <t>Cuộc</t>
  </si>
  <si>
    <t>Lớp</t>
  </si>
  <si>
    <t>Hoạt động</t>
  </si>
  <si>
    <t>Biểu số 12</t>
  </si>
  <si>
    <t>Đơn vị: Sở Thông tin và Truyền thông</t>
  </si>
  <si>
    <t>Điều tra sản lượng và giá cước bình quân đối với dịch vụ bưu chính công ích và dịch vụ công ích trong hoạt động phát hành báo chí</t>
  </si>
  <si>
    <t>Thuê dịch vụ wifi công cộng, thực hiện Quy hoạch kỹ thuật hạ tầng viễn thông thụ động tỉnh Bắc Kạn</t>
  </si>
  <si>
    <t>Hoạt động Công nghệ thông tin</t>
  </si>
  <si>
    <t>Hoạt động Đội ứng cứu sự cố máy tính của tỉnh Bắc Kạn</t>
  </si>
  <si>
    <t>Thuê dịch vụ CNTT phần mềm một của, một cửa liên thông và dịch vụ công mức độ cao</t>
  </si>
  <si>
    <t>Hoạt động Ban chỉ đạo xây dựng chính quyền điện tử</t>
  </si>
  <si>
    <t>Duy trì chuyên trang Chung tay xây dựng chính quyền điện tử tỉnh Bắc Kạn</t>
  </si>
  <si>
    <t>Triển lãm sách chào mừng "Ngày sách Việt Nam 21/4"</t>
  </si>
  <si>
    <t>Tuyên truyền, quảng bá hình ảnh Bắc Kạn trên các phương tiện truyền thông</t>
  </si>
  <si>
    <t>Tập huấn sản xuất chương trình trên Đài truyền thanh xã</t>
  </si>
  <si>
    <t>Hoạt động thanh tra</t>
  </si>
  <si>
    <t>Hoạt động đội thanh tra liên ngành phòng chống in lậu</t>
  </si>
  <si>
    <t xml:space="preserve">Hoạt động Thông tin - Báo chí - Xuất bản: </t>
  </si>
  <si>
    <t>Tổ chức triển lãm biển đảo "Hoàng Sa, Trường Sa là của Việt Nam - Những bằng chứng lịch sử và pháp lý"</t>
  </si>
  <si>
    <t>Phối hợp với Ban Tuyên giáo Tỉnh ủy, Hội nhà báo tỉnh tổ chức giao ban công tác báo chí định kỳ</t>
  </si>
  <si>
    <t>Hội nghị</t>
  </si>
  <si>
    <t>Tham mưu UBND tỉnh chỉ đạo các đơn vị, các ngành, địa phương tiếp thu, xử lý thông tin báo nêu theo quy định</t>
  </si>
  <si>
    <t>Văn bản</t>
  </si>
  <si>
    <t>Hướng dẫn công tác thông tin tuyên truyền về Bầu cử đại biểu Quốc hội và đại biểu HĐND các cấp</t>
  </si>
  <si>
    <t>Sự kiện</t>
  </si>
  <si>
    <t>Duy trì hoạt động trang TTĐT của Sở, thường xuyên cập nhật các tài liệu, đề cương tuyên truyền; tin bài, tuyên truyền CCHC</t>
  </si>
  <si>
    <t>Duy trì hoạt động thường xuyên Bảng tin điện tử công cộng trên địa bàn tỉnh Bắc Kạn</t>
  </si>
  <si>
    <t>Hoạt động Bưu chính - Viễn thông</t>
  </si>
  <si>
    <t>Hoạt động luân chuyển sách báo tại các Điểm Bưu điện Văn hóa xã</t>
  </si>
  <si>
    <t>Thực hiện nhiệm vụ quản lý chứng thư số</t>
  </si>
  <si>
    <t>Tuyên truyền, phổ biến về lợi ích trong XD hệ thống Chính quyền điện tử, chính quyền số tỉnh BK</t>
  </si>
  <si>
    <t>Đánh giá ATTT cho các hệ thống thông tin của tỉnh BK lớp 3 theo mô hình 4 lớp</t>
  </si>
  <si>
    <t>Tuyên truyền chuyển đổi số</t>
  </si>
  <si>
    <t>Xây dựng phương án ứng cứu sự cố theo Quyết định số 05/2017/QĐTTg quy định về hệ thống phương án ứng cứu khẩn cấp bảo đảm an toàn thông tin mạng quốc gia</t>
  </si>
  <si>
    <t>Thuê dịch vụ CNTT phần mềm QLTT cán bộ, công chức, viên chức và lao động HĐ theo Nghị định 68/2000/NĐ-CP ngày 17/11/2000 của Chính phủ</t>
  </si>
  <si>
    <t>Thuê dịch vụ CNTT Giám sát an toàn thông tin hệ thống phần mềm dùng chung phục vụ chính quyền điện tử tỉnh Bắc Kạn</t>
  </si>
  <si>
    <t>Thuê dịch vụ CNTT để triển khai nhiệm vụ hệ thống thông tin báo cáo cấp tỉnh</t>
  </si>
  <si>
    <t>Tổ chức cung cấp thông tin cho báo chí thường xuyên và đột xuất</t>
  </si>
  <si>
    <t>Tổ chức phát động cuộc thi viết thư quốc tế UPU trên địa bàn tỉnh</t>
  </si>
  <si>
    <t xml:space="preserve">Hoạt động thanh tra, kiểm tra chuyên ngành TT&amp;TT </t>
  </si>
  <si>
    <t>Thuê dịch vụ CNTT giám sát an toàn thông tin Website của tỉnh</t>
  </si>
  <si>
    <t>Số hóa kết quả giải quyết TTHC</t>
  </si>
  <si>
    <t>Kế hoạch năm 2023</t>
  </si>
  <si>
    <t>Thực hiện năm 2021</t>
  </si>
  <si>
    <t>Năm 2022</t>
  </si>
  <si>
    <t xml:space="preserve">Tai nạn giao thông đường bộ </t>
  </si>
  <si>
    <t>Giảm số vụ phạm tội về trật tự xã hội</t>
  </si>
  <si>
    <t>Tỷ lệ điều tra, khám phá án</t>
  </si>
  <si>
    <t>Tỷ lệ tiếp nhận, xử lý tin báo, tố giác tội phạm</t>
  </si>
  <si>
    <t>Tỷ lệ tuyển quân, động viên quân nhân dự bị, bồi dưỡng kiến thức quốc phòng và an ninh cho các đối tượng</t>
  </si>
  <si>
    <t>≥2</t>
  </si>
  <si>
    <t>Bậc</t>
  </si>
  <si>
    <t>Chỉ số chuyển đổi số cấp tỉnh</t>
  </si>
  <si>
    <t>≥1</t>
  </si>
  <si>
    <t>Chỉ số năng lực cạnh tranh cấp tỉnh tăng so với năm trước</t>
  </si>
  <si>
    <t>Chỉ số cải cách hành chính cấp tỉnh tăng so với năm trước</t>
  </si>
  <si>
    <t>Tỷ lệ tốt nghiệp THPT</t>
  </si>
  <si>
    <t>Số trường đạt chuẩn quốc gia tăng thêm</t>
  </si>
  <si>
    <t>Số xã đạt bộ tiêu chí quốc gia về y tế xã tăng thêm</t>
  </si>
  <si>
    <t>Tỷ lệ giảm nghèo ở các huyện nghèo</t>
  </si>
  <si>
    <t>Tỷ lệ giảm nghèo so với năm trước</t>
  </si>
  <si>
    <t>Số lao động được giải quyết việc làm mới</t>
  </si>
  <si>
    <t>Tỷ lệ hộ dân được sử dụng điện lưới quốc gia</t>
  </si>
  <si>
    <t>Tỷ lệ dân cư nông thôn được sử dụng nước sinh hoạt hợp vệ sinh</t>
  </si>
  <si>
    <t xml:space="preserve">Số hợp tác xã thành lập mới </t>
  </si>
  <si>
    <t>Số xã đạt chuẩn nông thôn mới tăng thêm</t>
  </si>
  <si>
    <t>≥ 20</t>
  </si>
  <si>
    <t>sản phẩm</t>
  </si>
  <si>
    <t>Phát triển mới sản phẩm OCOP đạt 3 sao trở lên</t>
  </si>
  <si>
    <t>&gt; 4000</t>
  </si>
  <si>
    <t>Trồng rừng</t>
  </si>
  <si>
    <t xml:space="preserve">tỷ đồng </t>
  </si>
  <si>
    <t>Thu ngân sách nhà nước trên địa bàn</t>
  </si>
  <si>
    <t>&gt; 45,5</t>
  </si>
  <si>
    <t>triệu đồng</t>
  </si>
  <si>
    <t>GRDP bình quân đầu người/năm</t>
  </si>
  <si>
    <t>&gt; 6,5</t>
  </si>
  <si>
    <t>&gt; 7</t>
  </si>
  <si>
    <t>&gt; 11,5</t>
  </si>
  <si>
    <t>&gt; 8,7</t>
  </si>
  <si>
    <t>&gt; 3,5</t>
  </si>
  <si>
    <t>&gt; 6,0</t>
  </si>
  <si>
    <t>Tốc độ tăng trưởng kinh tế GRDP</t>
  </si>
  <si>
    <t>KH 2022</t>
  </si>
  <si>
    <t>ƯTH 2022</t>
  </si>
  <si>
    <t>Biểu số 01</t>
  </si>
  <si>
    <t>Tỷ lệ dịch vụ công trực tuyến toàn trình</t>
  </si>
  <si>
    <t>4-5</t>
  </si>
  <si>
    <t>CÁC CHỈ TIÊU KINH TẾ - XÃ HỘI, QUỐC PHÒNG - AN NINH CHỦ YẾU NĂM 2023</t>
  </si>
  <si>
    <t>Kết quả 6 tháng đầu năm 2023</t>
  </si>
  <si>
    <t>Đang thực hiện</t>
  </si>
  <si>
    <t>Giảm 8 vụ, 3 người chết, 3 người bị thương</t>
  </si>
  <si>
    <r>
      <t>Tỷ lệ trẻ em dưới 5 tuổi bị suy dinh dưỡng</t>
    </r>
    <r>
      <rPr>
        <i/>
        <sz val="13"/>
        <color theme="1"/>
        <rFont val="Times New Roman"/>
        <family val="1"/>
      </rPr>
      <t xml:space="preserve"> (thể cân nặng theo tuổi)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</si>
</sst>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0.0"/>
    <numFmt numFmtId="167" formatCode="#,##0.0"/>
    <numFmt numFmtId="168" formatCode="_(* #,##0.0_);_(* \(#,##0.0\);_(* &quot;-&quot;??_);_(@_)"/>
    <numFmt numFmtId="169" formatCode="#,##0;[Red]#,##0"/>
    <numFmt numFmtId="170" formatCode="#,##0.00;[Red]#,##0.00"/>
    <numFmt numFmtId="171" formatCode="#,##0.0;[Red]#,##0.0"/>
    <numFmt numFmtId="172" formatCode="#,###;[Red]\-#,###"/>
    <numFmt numFmtId="173" formatCode="0.000"/>
    <numFmt numFmtId="174" formatCode="_(* #,##0_);_(* \(#,##0\);_(* &quot;-&quot;??_);_(@_)"/>
    <numFmt numFmtId="175" formatCode="#,##0.000;[Red]#,##0.000"/>
    <numFmt numFmtId="176" formatCode="_-&quot;$&quot;* #,##0_-;\-&quot;$&quot;* #,##0_-;_-&quot;$&quot;* &quot;-&quot;_-;_-@_-"/>
    <numFmt numFmtId="177" formatCode="##.##%"/>
    <numFmt numFmtId="178" formatCode="&quot;\&quot;#,##0.00;[Red]&quot;\&quot;&quot;\&quot;&quot;\&quot;&quot;\&quot;&quot;\&quot;&quot;\&quot;\-#,##0.00"/>
    <numFmt numFmtId="179" formatCode="&quot;\&quot;#,##0;[Red]&quot;\&quot;&quot;\&quot;\-#,##0"/>
    <numFmt numFmtId="180" formatCode=".\ ###\ ;############################################################################################"/>
    <numFmt numFmtId="181" formatCode="_-* #,##0_-;\-* #,##0_-;_-* &quot;-&quot;_-;_-@_-"/>
    <numFmt numFmtId="182" formatCode="_-* #,##0.00_-;\-* #,##0.00_-;_-* &quot;-&quot;??_-;_-@_-"/>
    <numFmt numFmtId="183" formatCode="&quot;$&quot;#,##0;[Red]\-&quot;$&quot;#,##0"/>
    <numFmt numFmtId="184" formatCode="_(* #,##0_);_(* \(#,##0\);_(* \-??_);_(@_)"/>
    <numFmt numFmtId="185" formatCode="_-* #,##0\ _F_-;\-* #,##0\ _F_-;_-* &quot;-&quot;\ _F_-;_-@_-"/>
    <numFmt numFmtId="186" formatCode="_-* #,##0\ _F_-;\-* #,##0\ _F_-;_-* &quot;- &quot;_F_-;_-@_-"/>
    <numFmt numFmtId="187" formatCode="_-* #,##0\ &quot;$&quot;_-;\-* #,##0\ &quot;$&quot;_-;_-* &quot;-&quot;\ &quot;$&quot;_-;_-@_-"/>
    <numFmt numFmtId="188" formatCode="_-* #,##0.00\ _F_-;\-* #,##0.00\ _F_-;_-* &quot;-&quot;??\ _F_-;_-@_-"/>
    <numFmt numFmtId="189" formatCode="_(&quot;$&quot;\ * #,##0_);_(&quot;$&quot;\ * \(#,##0\);_(&quot;$&quot;\ * &quot;-&quot;_);_(@_)"/>
    <numFmt numFmtId="190" formatCode="_-* #,##0\ &quot;F&quot;_-;\-* #,##0\ &quot;F&quot;_-;_-* &quot;-&quot;\ &quot;F&quot;_-;_-@_-"/>
    <numFmt numFmtId="191" formatCode="_-* #,##0\ _$_-;\-* #,##0\ _$_-;_-* &quot;-&quot;\ _$_-;_-@_-"/>
    <numFmt numFmtId="192" formatCode="_ &quot;\&quot;* #,##0_ ;_ &quot;\&quot;* \-#,##0_ ;_ &quot;\&quot;* &quot;-&quot;_ ;_ @_ "/>
    <numFmt numFmtId="193" formatCode="_ \\* #,##0_ ;_ \\* \-#,##0_ ;_ \\* \-_ ;_ @_ "/>
    <numFmt numFmtId="194" formatCode="&quot;\&quot;#,##0.00;[Red]&quot;\&quot;\-#,##0.00"/>
    <numFmt numFmtId="195" formatCode="&quot;\&quot;#,##0;[Red]&quot;\&quot;\-#,##0"/>
    <numFmt numFmtId="196" formatCode="0%;\(0%\)"/>
    <numFmt numFmtId="197" formatCode="0.0%"/>
    <numFmt numFmtId="198" formatCode="&quot;SFr.&quot;\ #,##0.00;[Red]&quot;SFr.&quot;\ \-#,##0.00"/>
    <numFmt numFmtId="199" formatCode="&quot;SFr.&quot;\ #,##0.00;&quot;SFr.&quot;\ \-#,##0.00"/>
    <numFmt numFmtId="200" formatCode="_ &quot;SFr.&quot;\ * #,##0_ ;_ &quot;SFr.&quot;\ * \-#,##0_ ;_ &quot;SFr.&quot;\ * &quot;-&quot;_ ;_ @_ "/>
    <numFmt numFmtId="201" formatCode="_ * #,##0_ ;_ * \-#,##0_ ;_ * &quot;-&quot;_ ;_ @_ "/>
    <numFmt numFmtId="202" formatCode="_ * #,##0.00_ ;_ * \-#,##0.00_ ;_ * &quot;-&quot;??_ ;_ @_ "/>
    <numFmt numFmtId="203" formatCode="##,#0\&gt;0_);\(#,##0.0\)"/>
    <numFmt numFmtId="204" formatCode="_(* #,##0.0000_);_(* \(#,##0.0000\);_(* &quot;-&quot;??_);_(@_)"/>
    <numFmt numFmtId="205" formatCode="###\ ###\ ###\ ###\ .00"/>
    <numFmt numFmtId="206" formatCode="###\ ###\ ###.000"/>
    <numFmt numFmtId="207" formatCode="_-* #,##0.000\ _F_-;\-* #,##0.000\ _F_-;_-* &quot;-&quot;???\ _F_-;_-@_-"/>
    <numFmt numFmtId="208" formatCode="dd\-mm\-yy"/>
    <numFmt numFmtId="209" formatCode="##,###.##"/>
    <numFmt numFmtId="210" formatCode="_-* #,##0.00\ &quot;F&quot;_-;\-* #,##0.00\ &quot;F&quot;_-;_-* &quot;-&quot;??\ &quot;F&quot;_-;_-@_-"/>
    <numFmt numFmtId="211" formatCode="#0.##"/>
    <numFmt numFmtId="212" formatCode="0.000_)"/>
    <numFmt numFmtId="213" formatCode="_-* #,##0.00\ _V_N_D_-;\-* #,##0.00\ _V_N_D_-;_-* &quot;-&quot;??\ _V_N_D_-;_-@_-"/>
    <numFmt numFmtId="214" formatCode=".\ ###\ ;########"/>
    <numFmt numFmtId="215" formatCode="#,##0.0_);\(#,##0.0\)"/>
    <numFmt numFmtId="216" formatCode="_ &quot;R&quot;\ * #,##0_ ;_ &quot;R&quot;\ * \-#,##0_ ;_ &quot;R&quot;\ * &quot;-&quot;_ ;_ @_ "/>
    <numFmt numFmtId="217" formatCode="##,##0%"/>
    <numFmt numFmtId="218" formatCode="#,###%"/>
    <numFmt numFmtId="219" formatCode="##.##"/>
    <numFmt numFmtId="220" formatCode="###,###"/>
    <numFmt numFmtId="221" formatCode="###.###"/>
    <numFmt numFmtId="222" formatCode="##,###.####"/>
    <numFmt numFmtId="223" formatCode="\$#,##0\ ;\(\$#,##0\)"/>
    <numFmt numFmtId="224" formatCode="\ ###\ ###"/>
    <numFmt numFmtId="225" formatCode="##,##0.##"/>
    <numFmt numFmtId="226" formatCode="\U\S\$#,##0.00;\(\U\S\$#,##0.00\)"/>
    <numFmt numFmtId="227" formatCode="_(\§\g\ #,##0_);_(\§\g\ \(#,##0\);_(\§\g\ &quot;-&quot;??_);_(@_)"/>
    <numFmt numFmtId="228" formatCode="_(\§\g\ #,##0_);_(\§\g\ \(#,##0\);_(\§\g\ &quot;-&quot;_);_(@_)"/>
    <numFmt numFmtId="229" formatCode=".\ ###\ ;####"/>
    <numFmt numFmtId="230" formatCode="\§\g#,##0_);\(\§\g#,##0\)"/>
    <numFmt numFmtId="231" formatCode="_-&quot;VND&quot;* #,##0_-;\-&quot;VND&quot;* #,##0_-;_-&quot;VND&quot;* &quot;-&quot;_-;_-@_-"/>
    <numFmt numFmtId="232" formatCode="_-&quot;VND&quot;* #,##0_-;&quot;-VND&quot;* #,##0_-;_-&quot;VND&quot;* \-_-;_-@_-"/>
    <numFmt numFmtId="233" formatCode="_-* #,##0\ _?_-;\-* #,##0\ _?_-;_-* &quot;-&quot;\ _?_-;_-@_-"/>
    <numFmt numFmtId="234" formatCode="_-* #,##0_-;\-* #,##0_-;_-* \-_-;_-@_-"/>
    <numFmt numFmtId="235" formatCode="_-* #,##0\ _₫_-;\-* #,##0\ _₫_-;_-* &quot;- &quot;_₫_-;_-@_-"/>
    <numFmt numFmtId="236" formatCode="_(&quot;Rp&quot;* #,##0.00_);_(&quot;Rp&quot;* \(#,##0.00\);_(&quot;Rp&quot;* &quot;-&quot;??_);_(@_)"/>
    <numFmt numFmtId="237" formatCode="_(&quot;Rp&quot;* #,##0.00_);_(&quot;Rp&quot;* \(#,##0.00\);_(&quot;Rp&quot;* \-??_);_(@_)"/>
    <numFmt numFmtId="238" formatCode="#,##0.00\ &quot;FB&quot;;[Red]\-#,##0.00\ &quot;FB&quot;"/>
    <numFmt numFmtId="239" formatCode="#,##0.00&quot; FB&quot;;[Red]\-#,##0.00&quot; FB&quot;"/>
    <numFmt numFmtId="240" formatCode="_(* #,##0_);_(* \(#,##0\);_(* \-_);_(@_)"/>
    <numFmt numFmtId="241" formatCode="_-* #,##0\ _k_r_-;\-* #,##0\ _k_r_-;_-* &quot;-&quot;\ _k_r_-;_-@_-"/>
    <numFmt numFmtId="242" formatCode="#,##0\ &quot;$&quot;;\-#,##0\ &quot;$&quot;"/>
    <numFmt numFmtId="243" formatCode="#,##0&quot; $&quot;;\-#,##0&quot; $&quot;"/>
    <numFmt numFmtId="244" formatCode="#,##0\ &quot;kr&quot;;\-#,##0\ &quot;kr&quot;"/>
    <numFmt numFmtId="245" formatCode="_-* #,##0.00\ _?_-;\-* #,##0.00\ _?_-;_-* &quot;-&quot;??\ _?_-;_-@_-"/>
    <numFmt numFmtId="246" formatCode="_-* #,##0.00_-;\-* #,##0.00_-;_-* \-??_-;_-@_-"/>
    <numFmt numFmtId="247" formatCode="_-* #,##0.00\ _₫_-;\-* #,##0.00\ _₫_-;_-* \-??\ _₫_-;_-@_-"/>
    <numFmt numFmtId="248" formatCode="&quot;$&quot;#,##0;\-&quot;$&quot;#,##0"/>
    <numFmt numFmtId="249" formatCode="\$#,##0;&quot;-$&quot;#,##0"/>
    <numFmt numFmtId="250" formatCode="&quot;kr&quot;#,##0;\-&quot;kr&quot;#,##0"/>
    <numFmt numFmtId="251" formatCode="_-* #,##0\ _F_B_-;\-* #,##0\ _F_B_-;_-* &quot;-&quot;\ _F_B_-;_-@_-"/>
    <numFmt numFmtId="252" formatCode="_-* #,##0\ _F_B_-;\-* #,##0\ _F_B_-;_-* &quot;- &quot;_F_B_-;_-@_-"/>
    <numFmt numFmtId="253" formatCode="_(* #,##0.00_);_(* \(#,##0.00\);_(* \-??_);_(@_)"/>
    <numFmt numFmtId="254" formatCode="_-* #,##0.00\ _k_r_-;\-* #,##0.00\ _k_r_-;_-* &quot;-&quot;??\ _k_r_-;_-@_-"/>
    <numFmt numFmtId="255" formatCode="#,##0_);\-#,##0_)"/>
    <numFmt numFmtId="256" formatCode="&quot;Dong&quot;#,##0.00_);[Red]\(&quot;Dong&quot;#,##0.00\)"/>
    <numFmt numFmtId="257" formatCode="0."/>
    <numFmt numFmtId="258" formatCode="#,##0\ &quot;$&quot;_);\(#,##0\ &quot;$&quot;\)"/>
    <numFmt numFmtId="259" formatCode="#,###"/>
    <numFmt numFmtId="260" formatCode="_-&quot;$&quot;* #,##0.00_-;\-&quot;$&quot;* #,##0.00_-;_-&quot;$&quot;* &quot;-&quot;??_-;_-@_-"/>
    <numFmt numFmtId="261" formatCode="&quot;Fr.&quot;\ #,##0.00;[Red]&quot;Fr.&quot;\ \-#,##0.00"/>
    <numFmt numFmtId="262" formatCode="_ &quot;Fr.&quot;\ * #,##0_ ;_ &quot;Fr.&quot;\ * \-#,##0_ ;_ &quot;Fr.&quot;\ * &quot;-&quot;_ ;_ @_ "/>
    <numFmt numFmtId="263" formatCode="&quot;\&quot;#,##0;[Red]\-&quot;\&quot;#,##0"/>
    <numFmt numFmtId="264" formatCode="&quot;\&quot;#,##0.00;\-&quot;\&quot;#,##0.00"/>
    <numFmt numFmtId="265" formatCode="0.00_)"/>
    <numFmt numFmtId="266" formatCode="#,##0.00_);\-#,##0.00_)"/>
    <numFmt numFmtId="267" formatCode="#,##0.000_);\(#,##0.000\)"/>
    <numFmt numFmtId="268" formatCode="d"/>
    <numFmt numFmtId="269" formatCode="#"/>
    <numFmt numFmtId="270" formatCode="&quot;¡Ì&quot;#,##0;[Red]\-&quot;¡Ì&quot;#,##0"/>
    <numFmt numFmtId="271" formatCode="#,##0.00\ &quot;F&quot;;[Red]\-#,##0.00\ &quot;F&quot;"/>
    <numFmt numFmtId="272" formatCode="\$#,##0;[Red]&quot;-$&quot;#,##0"/>
    <numFmt numFmtId="273" formatCode="&quot;kr&quot;#,##0;[Red]\-&quot;kr&quot;#,##0"/>
    <numFmt numFmtId="274" formatCode="_-&quot;£&quot;* #,##0_-;\-&quot;£&quot;* #,##0_-;_-&quot;£&quot;* &quot;-&quot;_-;_-@_-"/>
    <numFmt numFmtId="275" formatCode="_-\£* #,##0_-;&quot;-£&quot;* #,##0_-;_-\£* \-_-;_-@_-"/>
    <numFmt numFmtId="276" formatCode="&quot;£&quot;#,##0;[Red]\-&quot;£&quot;#,##0"/>
    <numFmt numFmtId="277" formatCode="0.00000000000E+00;\?"/>
    <numFmt numFmtId="278" formatCode="#,##0.00\ \ "/>
    <numFmt numFmtId="279" formatCode="#,##0.00&quot;  &quot;"/>
    <numFmt numFmtId="280" formatCode="0.00000"/>
    <numFmt numFmtId="281" formatCode="_-&quot;£&quot;* #,##0.00_-;\-&quot;£&quot;* #,##0.00_-;_-&quot;£&quot;* &quot;-&quot;??_-;_-@_-"/>
    <numFmt numFmtId="282" formatCode="_-* #,##0.0\ _F_-;\-* #,##0.0\ _F_-;_-* &quot;-&quot;??\ _F_-;_-@_-"/>
    <numFmt numFmtId="283" formatCode="_-\£* #,##0.00_-;&quot;-£&quot;* #,##0.00_-;_-\£* \-??_-;_-@_-"/>
    <numFmt numFmtId="284" formatCode="&quot;.&quot;#,##0.00_);[Red]\(&quot;.&quot;#,##0.00\)"/>
    <numFmt numFmtId="285" formatCode="#,##0.00&quot; F&quot;;[Red]\-#,##0.00&quot; F&quot;"/>
    <numFmt numFmtId="286" formatCode="_-* ###,0&quot;.&quot;00\ _F_B_-;\-* ###,0&quot;.&quot;00\ _F_B_-;_-* &quot;-&quot;??\ _F_B_-;_-@_-"/>
    <numFmt numFmtId="287" formatCode="_-* #,##0.0\ _F_-;\-* #,##0.0\ _F_-;_-* \-??\ _F_-;_-@_-"/>
    <numFmt numFmtId="288" formatCode="#,##0.00\ \ \ \ "/>
    <numFmt numFmtId="289" formatCode="_(* #.##0.00_);_(* \(#.##0.00\);_(* &quot;-&quot;??_);_(@_)"/>
    <numFmt numFmtId="290" formatCode="&quot;\&quot;#,##0;&quot;\&quot;\-#,##0"/>
    <numFmt numFmtId="291" formatCode="\\#,##0;&quot;\-&quot;#,##0"/>
    <numFmt numFmtId="292" formatCode="_-* ###,0\.00\ _F_B_-;\-* ###,0\.00\ _F_B_-;_-* \-??\ _F_B_-;_-@_-"/>
    <numFmt numFmtId="293" formatCode="_ * #.##._ ;_ * \-#.##._ ;_ * &quot;-&quot;??_ ;_ @_ⴆ"/>
    <numFmt numFmtId="294" formatCode="#,##0\ &quot;F&quot;;\-#,##0\ &quot;F&quot;"/>
    <numFmt numFmtId="295" formatCode="#,##0\ &quot;F&quot;;[Red]\-#,##0\ &quot;F&quot;"/>
    <numFmt numFmtId="296" formatCode="_-* #,##0\ _F_-;\-* #,##0\ _F_-;_-* &quot;-&quot;??\ _F_-;_-@_-"/>
    <numFmt numFmtId="297" formatCode="_-* ###,0&quot;.&quot;00_-;\-* ###,0&quot;.&quot;00_-;_-* &quot;-&quot;??_-;_-@_-"/>
    <numFmt numFmtId="298" formatCode="0000"/>
    <numFmt numFmtId="299" formatCode="00"/>
    <numFmt numFmtId="300" formatCode="000"/>
    <numFmt numFmtId="301" formatCode="_-&quot;$&quot;* ###,0&quot;.&quot;00_-;\-&quot;$&quot;* ###,0&quot;.&quot;00_-;_-&quot;$&quot;* &quot;-&quot;??_-;_-@_-"/>
    <numFmt numFmtId="302" formatCode="#,##0.00\ &quot;F&quot;;\-#,##0.00\ &quot;F&quot;"/>
    <numFmt numFmtId="303" formatCode="_-* #,##0\ &quot;DM&quot;_-;\-* #,##0\ &quot;DM&quot;_-;_-* &quot;-&quot;\ &quot;DM&quot;_-;_-@_-"/>
    <numFmt numFmtId="304" formatCode="_-* #,##0.00\ &quot;DM&quot;_-;\-* #,##0.00\ &quot;DM&quot;_-;_-* &quot;-&quot;??\ &quot;DM&quot;_-;_-@_-"/>
    <numFmt numFmtId="305" formatCode="_ &quot;\&quot;* #,##0_ ;_ &quot;\&quot;* &quot;\&quot;\!\-#,##0_ ;_ &quot;\&quot;* &quot;-&quot;_ ;_ @_ "/>
    <numFmt numFmtId="306" formatCode="_ &quot;\&quot;* #,##0.00_ ;_ &quot;\&quot;* &quot;\&quot;\!\-#,##0.00_ ;_ &quot;\&quot;* &quot;-&quot;??_ ;_ @_ "/>
    <numFmt numFmtId="307" formatCode="#,##0\ &quot;þ&quot;;[Red]\-#,##0\ &quot;þ&quot;"/>
    <numFmt numFmtId="308" formatCode="&quot;VND&quot;#,##0_);[Red]\(&quot;VND&quot;#,##0\)"/>
  </numFmts>
  <fonts count="2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  <charset val="163"/>
    </font>
    <font>
      <i/>
      <sz val="14"/>
      <name val="Times New Roman"/>
      <family val="1"/>
      <charset val="163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theme="1"/>
      <name val="Times New Roman"/>
      <family val="1"/>
    </font>
    <font>
      <sz val="11"/>
      <color indexed="8"/>
      <name val="Calibri"/>
      <family val="2"/>
      <charset val="163"/>
    </font>
    <font>
      <b/>
      <sz val="9"/>
      <color indexed="81"/>
      <name val="Tahoma"/>
      <family val="2"/>
    </font>
    <font>
      <b/>
      <i/>
      <sz val="14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2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vertAlign val="superscript"/>
      <sz val="14"/>
      <name val="Times New Roman"/>
      <family val="1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163"/>
    </font>
    <font>
      <i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.199999999999999"/>
      <color theme="1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2"/>
      <color rgb="FF000000"/>
      <name val="Times New Roman"/>
      <family val="1"/>
    </font>
    <font>
      <sz val="14"/>
      <color rgb="FFC00000"/>
      <name val="Times New Roman"/>
      <family val="1"/>
    </font>
    <font>
      <sz val="12"/>
      <name val="Times New Roman"/>
      <family val="1"/>
    </font>
    <font>
      <sz val="10"/>
      <name val="Helv"/>
      <family val="2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b/>
      <sz val="10"/>
      <name val="SVNtimes new roman"/>
      <family val="2"/>
    </font>
    <font>
      <sz val="12"/>
      <name val="VNtimes New Roman"/>
    </font>
    <font>
      <sz val="10"/>
      <name val=".VnTime"/>
      <family val="2"/>
    </font>
    <font>
      <sz val="10"/>
      <name val="?? ??"/>
      <family val="1"/>
      <charset val="136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  <charset val="129"/>
    </font>
    <font>
      <sz val="12"/>
      <name val="|??´¸ⓒ"/>
      <family val="1"/>
      <charset val="129"/>
    </font>
    <font>
      <sz val="10"/>
      <name val="VNI-Times"/>
    </font>
    <font>
      <sz val="10"/>
      <name val="MS Sans Serif"/>
      <family val="2"/>
    </font>
    <font>
      <sz val="13"/>
      <name val=".VnTime"/>
      <family val="2"/>
    </font>
    <font>
      <sz val="10"/>
      <color indexed="8"/>
      <name val="Arial"/>
      <family val="2"/>
    </font>
    <font>
      <sz val="12"/>
      <name val="???"/>
      <family val="2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VnTime"/>
    </font>
    <font>
      <sz val="13"/>
      <name val="Tms Rmn"/>
      <family val="1"/>
    </font>
    <font>
      <sz val="14"/>
      <name val="VnTime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sz val="12"/>
      <name val="???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"/>
      <family val="2"/>
    </font>
    <font>
      <sz val="11"/>
      <name val="VNtimes new roman"/>
      <family val="2"/>
    </font>
    <font>
      <sz val="12"/>
      <name val="¹UAAA¼"/>
      <family val="3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b/>
      <i/>
      <sz val="14"/>
      <name val="VNTime"/>
      <family val="2"/>
    </font>
    <font>
      <sz val="12"/>
      <name val="Tms Rmn"/>
    </font>
    <font>
      <sz val="11"/>
      <name val="µ¸¿ò"/>
      <charset val="129"/>
    </font>
    <font>
      <sz val="12"/>
      <name val="System"/>
      <family val="1"/>
      <charset val="129"/>
    </font>
    <font>
      <sz val="11"/>
      <name val="µ¸¿ò"/>
    </font>
    <font>
      <sz val="10"/>
      <name val="Helv"/>
    </font>
    <font>
      <sz val="12"/>
      <name val="Arial"/>
      <family val="2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VNI-Times"/>
    </font>
    <font>
      <sz val="8"/>
      <name val="SVNtimes new roman"/>
      <family val="2"/>
    </font>
    <font>
      <sz val="10"/>
      <name val=".VnArial"/>
      <family val="2"/>
    </font>
    <font>
      <sz val="10"/>
      <name val="VNI-Aptima"/>
    </font>
    <font>
      <b/>
      <sz val="13"/>
      <name val="Tms Rmn"/>
      <family val="1"/>
    </font>
    <font>
      <sz val="11"/>
      <name val="Tms Rmn"/>
    </font>
    <font>
      <sz val="11"/>
      <name val="VNI-Times"/>
    </font>
    <font>
      <sz val="11"/>
      <name val="UVnTime"/>
      <family val="2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</font>
    <font>
      <b/>
      <sz val="15"/>
      <name val="VNcentury Gothic"/>
    </font>
    <font>
      <sz val="12"/>
      <name val="SVNtimes new roman"/>
      <family val="2"/>
    </font>
    <font>
      <sz val="10"/>
      <name val="SVNtimes new roman"/>
    </font>
    <font>
      <b/>
      <sz val="10"/>
      <name val="Arial"/>
      <family val="2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12"/>
      <name val="Tms Rmn"/>
      <family val="1"/>
    </font>
    <font>
      <sz val="10"/>
      <color indexed="16"/>
      <name val="MS Serif"/>
      <family val="1"/>
    </font>
    <font>
      <sz val="10"/>
      <name val="VNI-Helve-Condense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2"/>
      <name val="VNTime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2"/>
      <name val="Tahoma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0"/>
      <name val="Tahoma"/>
      <family val="2"/>
    </font>
    <font>
      <sz val="10"/>
      <name val="VNI-Helve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8"/>
      <name val="VNarial"/>
      <family val="2"/>
    </font>
    <font>
      <b/>
      <i/>
      <sz val="12"/>
      <name val=".VnAristote"/>
      <family val="2"/>
    </font>
    <font>
      <b/>
      <sz val="11"/>
      <name val="Helv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  <charset val="129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u/>
      <sz val="10.199999999999999"/>
      <color indexed="12"/>
      <name val=".VnTime"/>
      <family val="2"/>
    </font>
    <font>
      <b/>
      <sz val="12"/>
      <name val="宋体"/>
      <charset val="134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10"/>
      <name val="Tahoma"/>
      <family val="2"/>
    </font>
    <font>
      <b/>
      <sz val="8"/>
      <color indexed="8"/>
      <name val="Helv"/>
      <family val="2"/>
    </font>
    <font>
      <sz val="13"/>
      <name val=".VnArial"/>
      <family val="2"/>
    </font>
    <font>
      <sz val="10"/>
      <name val="VNI-Times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Cooper"/>
    </font>
    <font>
      <b/>
      <sz val="12"/>
      <name val="VNI-Times"/>
    </font>
    <font>
      <sz val="12"/>
      <name val="VNTime"/>
    </font>
    <font>
      <sz val="11"/>
      <name val=".VnAvant"/>
      <family val="2"/>
    </font>
    <font>
      <b/>
      <sz val="13"/>
      <color indexed="8"/>
      <name val=".VnTimeH"/>
      <family val="2"/>
    </font>
    <font>
      <sz val="14"/>
      <name val=".Vn3DH"/>
      <family val="2"/>
    </font>
    <font>
      <b/>
      <sz val="12"/>
      <name val=".VnTime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10"/>
      <name val=".VnArial Narrow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sz val="8"/>
      <name val="VNI-Helve"/>
    </font>
    <font>
      <b/>
      <sz val="10"/>
      <name val=".VnArialH"/>
      <family val="2"/>
    </font>
    <font>
      <sz val="10"/>
      <name val="VNtimes new roman"/>
    </font>
    <font>
      <sz val="8"/>
      <name val=".VnTime"/>
      <family val="2"/>
    </font>
    <font>
      <b/>
      <sz val="8"/>
      <name val="VN Helvetica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1"/>
      <name val="가는각진제목체"/>
      <family val="1"/>
      <charset val="129"/>
    </font>
    <font>
      <sz val="10"/>
      <name val="명조"/>
      <family val="3"/>
      <charset val="129"/>
    </font>
    <font>
      <sz val="12"/>
      <name val="바탕체"/>
      <family val="3"/>
      <charset val="129"/>
    </font>
    <font>
      <sz val="10"/>
      <name val="돋움체"/>
      <family val="3"/>
      <charset val="129"/>
    </font>
    <font>
      <sz val="12"/>
      <name val="宋体"/>
      <family val="1"/>
      <charset val="136"/>
    </font>
    <font>
      <sz val="9"/>
      <name val="Arial"/>
      <family val="2"/>
    </font>
    <font>
      <u/>
      <sz val="10"/>
      <color indexed="14"/>
      <name val="MS Sans Serif"/>
      <family val="2"/>
    </font>
    <font>
      <u/>
      <sz val="9"/>
      <color indexed="36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charset val="134"/>
    </font>
    <font>
      <u/>
      <sz val="10"/>
      <color indexed="12"/>
      <name val="MS Sans Serif"/>
      <family val="2"/>
    </font>
    <font>
      <u/>
      <sz val="9"/>
      <color indexed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12"/>
      <color indexed="36"/>
      <name val="新細明體"/>
      <family val="1"/>
      <charset val="136"/>
    </font>
    <font>
      <sz val="12"/>
      <name val="Times New Roman"/>
      <family val="1"/>
      <charset val="163"/>
    </font>
    <font>
      <sz val="14"/>
      <name val=".VnTimeH"/>
      <family val="2"/>
    </font>
    <font>
      <i/>
      <sz val="10"/>
      <name val=".VnTime"/>
      <family val="2"/>
    </font>
    <font>
      <sz val="10"/>
      <name val="VNtimes new roman"/>
      <family val="1"/>
    </font>
    <font>
      <b/>
      <sz val="10"/>
      <name val=".VnTimeH"/>
      <family val="2"/>
    </font>
    <font>
      <b/>
      <sz val="11"/>
      <name val=".VnTimeH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  <scheme val="minor"/>
    </font>
    <font>
      <b/>
      <sz val="14"/>
      <name val=".VnTime"/>
      <family val="2"/>
    </font>
    <font>
      <sz val="14"/>
      <color theme="1"/>
      <name val="Times New Roman"/>
      <family val="2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i/>
      <sz val="13"/>
      <name val="Times New Roman"/>
      <family val="1"/>
    </font>
    <font>
      <sz val="13"/>
      <color rgb="FFFF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 style="medium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781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/>
    <xf numFmtId="176" fontId="5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3" fontId="54" fillId="0" borderId="2"/>
    <xf numFmtId="177" fontId="55" fillId="0" borderId="11">
      <alignment horizontal="center"/>
      <protection hidden="1"/>
    </xf>
    <xf numFmtId="174" fontId="56" fillId="0" borderId="12" applyFont="0" applyBorder="0"/>
    <xf numFmtId="0" fontId="57" fillId="0" borderId="0"/>
    <xf numFmtId="178" fontId="12" fillId="0" borderId="0" applyFont="0" applyFill="0" applyBorder="0" applyAlignment="0" applyProtection="0"/>
    <xf numFmtId="0" fontId="58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60" fillId="0" borderId="13"/>
    <xf numFmtId="180" fontId="52" fillId="0" borderId="0" applyFont="0" applyFill="0" applyBorder="0" applyAlignment="0" applyProtection="0"/>
    <xf numFmtId="181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4" fillId="0" borderId="0"/>
    <xf numFmtId="0" fontId="65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4" fontId="52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1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42" fontId="66" fillId="0" borderId="0" applyFont="0" applyFill="0" applyBorder="0" applyAlignment="0" applyProtection="0"/>
    <xf numFmtId="0" fontId="67" fillId="0" borderId="0"/>
    <xf numFmtId="185" fontId="52" fillId="0" borderId="0" applyFont="0" applyFill="0" applyBorder="0" applyAlignment="0" applyProtection="0"/>
    <xf numFmtId="185" fontId="52" fillId="0" borderId="0" applyFont="0" applyFill="0" applyBorder="0" applyAlignment="0" applyProtection="0"/>
    <xf numFmtId="186" fontId="52" fillId="0" borderId="0" applyFill="0" applyBorder="0" applyAlignment="0" applyProtection="0"/>
    <xf numFmtId="186" fontId="52" fillId="0" borderId="0" applyFill="0" applyBorder="0" applyAlignment="0" applyProtection="0"/>
    <xf numFmtId="0" fontId="57" fillId="0" borderId="0" applyNumberFormat="0" applyFill="0" applyBorder="0" applyAlignment="0" applyProtection="0"/>
    <xf numFmtId="42" fontId="66" fillId="0" borderId="0" applyFont="0" applyFill="0" applyBorder="0" applyAlignment="0" applyProtection="0"/>
    <xf numFmtId="0" fontId="50" fillId="0" borderId="0"/>
    <xf numFmtId="0" fontId="50" fillId="0" borderId="0"/>
    <xf numFmtId="0" fontId="57" fillId="0" borderId="0" applyNumberFormat="0" applyFill="0" applyBorder="0" applyAlignment="0" applyProtection="0"/>
    <xf numFmtId="0" fontId="67" fillId="0" borderId="0"/>
    <xf numFmtId="0" fontId="67" fillId="0" borderId="0"/>
    <xf numFmtId="187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67" fillId="0" borderId="0"/>
    <xf numFmtId="0" fontId="50" fillId="0" borderId="0"/>
    <xf numFmtId="0" fontId="67" fillId="0" borderId="0"/>
    <xf numFmtId="0" fontId="50" fillId="0" borderId="0"/>
    <xf numFmtId="0" fontId="67" fillId="0" borderId="0"/>
    <xf numFmtId="0" fontId="57" fillId="0" borderId="0" applyNumberFormat="0" applyFill="0" applyBorder="0" applyAlignment="0" applyProtection="0"/>
    <xf numFmtId="0" fontId="50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/>
    <xf numFmtId="0" fontId="57" fillId="0" borderId="0" applyNumberFormat="0" applyFill="0" applyBorder="0" applyAlignment="0" applyProtection="0"/>
    <xf numFmtId="0" fontId="50" fillId="0" borderId="0"/>
    <xf numFmtId="0" fontId="50" fillId="0" borderId="0"/>
    <xf numFmtId="0" fontId="57" fillId="0" borderId="0" applyNumberFormat="0" applyFill="0" applyBorder="0" applyAlignment="0" applyProtection="0"/>
    <xf numFmtId="42" fontId="66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/>
    <xf numFmtId="42" fontId="66" fillId="0" borderId="0" applyFont="0" applyFill="0" applyBorder="0" applyAlignment="0" applyProtection="0"/>
    <xf numFmtId="176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81" fontId="51" fillId="0" borderId="0" applyFont="0" applyFill="0" applyBorder="0" applyAlignment="0" applyProtection="0"/>
    <xf numFmtId="42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82" fontId="51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85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66" fillId="0" borderId="0" applyFont="0" applyFill="0" applyBorder="0" applyAlignment="0" applyProtection="0"/>
    <xf numFmtId="181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41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85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81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66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6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42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50" fillId="0" borderId="0"/>
    <xf numFmtId="0" fontId="57" fillId="0" borderId="0" applyNumberFormat="0" applyFill="0" applyBorder="0" applyAlignment="0" applyProtection="0"/>
    <xf numFmtId="42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81" fontId="51" fillId="0" borderId="0" applyFont="0" applyFill="0" applyBorder="0" applyAlignment="0" applyProtection="0"/>
    <xf numFmtId="41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85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76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50" fillId="0" borderId="0"/>
    <xf numFmtId="42" fontId="6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/>
    <xf numFmtId="0" fontId="68" fillId="0" borderId="0" applyNumberFormat="0" applyFill="0" applyBorder="0" applyAlignment="0" applyProtection="0"/>
    <xf numFmtId="0" fontId="6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2" fontId="66" fillId="0" borderId="0" applyFont="0" applyFill="0" applyBorder="0" applyAlignment="0" applyProtection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 applyNumberFormat="0" applyFill="0" applyBorder="0" applyAlignment="0" applyProtection="0"/>
    <xf numFmtId="0" fontId="50" fillId="0" borderId="0"/>
    <xf numFmtId="192" fontId="70" fillId="0" borderId="0" applyFont="0" applyFill="0" applyBorder="0" applyAlignment="0" applyProtection="0"/>
    <xf numFmtId="193" fontId="52" fillId="0" borderId="0" applyFill="0" applyBorder="0" applyAlignment="0" applyProtection="0"/>
    <xf numFmtId="194" fontId="71" fillId="0" borderId="0" applyFont="0" applyFill="0" applyBorder="0" applyAlignment="0" applyProtection="0"/>
    <xf numFmtId="195" fontId="71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46" fillId="0" borderId="0"/>
    <xf numFmtId="1" fontId="73" fillId="0" borderId="2" applyBorder="0" applyAlignment="0">
      <alignment horizontal="center"/>
    </xf>
    <xf numFmtId="196" fontId="74" fillId="0" borderId="0" applyFont="0" applyFill="0" applyBorder="0" applyAlignment="0" applyProtection="0"/>
    <xf numFmtId="3" fontId="54" fillId="0" borderId="2"/>
    <xf numFmtId="197" fontId="74" fillId="0" borderId="0" applyFont="0" applyFill="0" applyBorder="0" applyAlignment="0" applyProtection="0"/>
    <xf numFmtId="3" fontId="54" fillId="0" borderId="2"/>
    <xf numFmtId="3" fontId="54" fillId="0" borderId="2"/>
    <xf numFmtId="10" fontId="74" fillId="0" borderId="0" applyFont="0" applyFill="0" applyBorder="0" applyAlignment="0" applyProtection="0"/>
    <xf numFmtId="1" fontId="73" fillId="0" borderId="2" applyBorder="0" applyAlignment="0">
      <alignment horizontal="center"/>
    </xf>
    <xf numFmtId="1" fontId="75" fillId="0" borderId="2" applyBorder="0" applyAlignment="0">
      <alignment horizontal="center"/>
    </xf>
    <xf numFmtId="0" fontId="76" fillId="4" borderId="0"/>
    <xf numFmtId="193" fontId="52" fillId="0" borderId="0" applyFill="0" applyBorder="0" applyAlignment="0" applyProtection="0"/>
    <xf numFmtId="0" fontId="76" fillId="4" borderId="0"/>
    <xf numFmtId="192" fontId="70" fillId="0" borderId="0" applyFont="0" applyFill="0" applyBorder="0" applyAlignment="0" applyProtection="0"/>
    <xf numFmtId="0" fontId="76" fillId="4" borderId="0"/>
    <xf numFmtId="0" fontId="76" fillId="4" borderId="0"/>
    <xf numFmtId="0" fontId="76" fillId="4" borderId="0"/>
    <xf numFmtId="0" fontId="76" fillId="4" borderId="0"/>
    <xf numFmtId="0" fontId="77" fillId="4" borderId="0"/>
    <xf numFmtId="0" fontId="77" fillId="4" borderId="0"/>
    <xf numFmtId="0" fontId="76" fillId="4" borderId="0"/>
    <xf numFmtId="192" fontId="78" fillId="0" borderId="0" applyFont="0" applyFill="0" applyBorder="0" applyAlignment="0" applyProtection="0"/>
    <xf numFmtId="0" fontId="77" fillId="4" borderId="0"/>
    <xf numFmtId="0" fontId="76" fillId="4" borderId="0"/>
    <xf numFmtId="192" fontId="78" fillId="0" borderId="0" applyFont="0" applyFill="0" applyBorder="0" applyAlignment="0" applyProtection="0"/>
    <xf numFmtId="0" fontId="77" fillId="4" borderId="0"/>
    <xf numFmtId="192" fontId="78" fillId="0" borderId="0" applyFont="0" applyFill="0" applyBorder="0" applyAlignment="0" applyProtection="0"/>
    <xf numFmtId="0" fontId="76" fillId="4" borderId="0"/>
    <xf numFmtId="0" fontId="76" fillId="4" borderId="0"/>
    <xf numFmtId="192" fontId="78" fillId="0" borderId="0" applyFont="0" applyFill="0" applyBorder="0" applyAlignment="0" applyProtection="0"/>
    <xf numFmtId="0" fontId="79" fillId="0" borderId="0" applyFont="0" applyFill="0" applyBorder="0" applyAlignment="0">
      <alignment horizontal="left"/>
    </xf>
    <xf numFmtId="0" fontId="77" fillId="4" borderId="0"/>
    <xf numFmtId="0" fontId="76" fillId="5" borderId="0"/>
    <xf numFmtId="0" fontId="76" fillId="5" borderId="0"/>
    <xf numFmtId="192" fontId="78" fillId="0" borderId="0" applyFont="0" applyFill="0" applyBorder="0" applyAlignment="0" applyProtection="0"/>
    <xf numFmtId="0" fontId="76" fillId="4" borderId="0"/>
    <xf numFmtId="0" fontId="76" fillId="4" borderId="0"/>
    <xf numFmtId="0" fontId="76" fillId="4" borderId="0"/>
    <xf numFmtId="0" fontId="76" fillId="4" borderId="0"/>
    <xf numFmtId="0" fontId="76" fillId="4" borderId="0"/>
    <xf numFmtId="0" fontId="80" fillId="0" borderId="2" applyNumberFormat="0" applyFont="0" applyBorder="0">
      <alignment horizontal="left" indent="2"/>
    </xf>
    <xf numFmtId="0" fontId="79" fillId="0" borderId="0" applyFont="0" applyFill="0" applyBorder="0" applyAlignment="0">
      <alignment horizontal="left"/>
    </xf>
    <xf numFmtId="0" fontId="81" fillId="0" borderId="0"/>
    <xf numFmtId="0" fontId="82" fillId="6" borderId="14" applyFont="0" applyFill="0" applyAlignment="0">
      <alignment vertical="center" wrapText="1"/>
    </xf>
    <xf numFmtId="9" fontId="83" fillId="0" borderId="0" applyBorder="0" applyAlignment="0" applyProtection="0"/>
    <xf numFmtId="0" fontId="84" fillId="4" borderId="0"/>
    <xf numFmtId="0" fontId="84" fillId="4" borderId="0"/>
    <xf numFmtId="0" fontId="84" fillId="4" borderId="0"/>
    <xf numFmtId="0" fontId="84" fillId="4" borderId="0"/>
    <xf numFmtId="0" fontId="77" fillId="4" borderId="0"/>
    <xf numFmtId="0" fontId="77" fillId="4" borderId="0"/>
    <xf numFmtId="0" fontId="84" fillId="4" borderId="0"/>
    <xf numFmtId="0" fontId="84" fillId="5" borderId="0"/>
    <xf numFmtId="0" fontId="77" fillId="4" borderId="0"/>
    <xf numFmtId="0" fontId="84" fillId="4" borderId="0"/>
    <xf numFmtId="0" fontId="77" fillId="4" borderId="0"/>
    <xf numFmtId="0" fontId="84" fillId="5" borderId="0"/>
    <xf numFmtId="0" fontId="77" fillId="4" borderId="0"/>
    <xf numFmtId="0" fontId="84" fillId="5" borderId="0"/>
    <xf numFmtId="0" fontId="84" fillId="4" borderId="0"/>
    <xf numFmtId="0" fontId="84" fillId="4" borderId="0"/>
    <xf numFmtId="0" fontId="84" fillId="4" borderId="0"/>
    <xf numFmtId="0" fontId="80" fillId="0" borderId="2" applyNumberFormat="0" applyFont="0" applyBorder="0" applyAlignment="0">
      <alignment horizontal="center"/>
    </xf>
    <xf numFmtId="0" fontId="52" fillId="0" borderId="0"/>
    <xf numFmtId="0" fontId="52" fillId="0" borderId="0"/>
    <xf numFmtId="0" fontId="12" fillId="0" borderId="0"/>
    <xf numFmtId="0" fontId="12" fillId="0" borderId="0"/>
    <xf numFmtId="0" fontId="86" fillId="4" borderId="0"/>
    <xf numFmtId="0" fontId="86" fillId="4" borderId="0"/>
    <xf numFmtId="0" fontId="86" fillId="4" borderId="0"/>
    <xf numFmtId="0" fontId="86" fillId="4" borderId="0"/>
    <xf numFmtId="0" fontId="77" fillId="4" borderId="0"/>
    <xf numFmtId="0" fontId="77" fillId="4" borderId="0"/>
    <xf numFmtId="0" fontId="86" fillId="4" borderId="0"/>
    <xf numFmtId="0" fontId="86" fillId="5" borderId="0"/>
    <xf numFmtId="0" fontId="77" fillId="4" borderId="0"/>
    <xf numFmtId="0" fontId="86" fillId="4" borderId="0"/>
    <xf numFmtId="0" fontId="77" fillId="4" borderId="0"/>
    <xf numFmtId="0" fontId="86" fillId="5" borderId="0"/>
    <xf numFmtId="0" fontId="77" fillId="4" borderId="0"/>
    <xf numFmtId="0" fontId="86" fillId="5" borderId="0"/>
    <xf numFmtId="0" fontId="86" fillId="4" borderId="0"/>
    <xf numFmtId="0" fontId="86" fillId="4" borderId="0"/>
    <xf numFmtId="0" fontId="87" fillId="0" borderId="0">
      <alignment wrapText="1"/>
    </xf>
    <xf numFmtId="0" fontId="8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87" fillId="0" borderId="0">
      <alignment wrapText="1"/>
    </xf>
    <xf numFmtId="174" fontId="233" fillId="0" borderId="1" applyNumberFormat="0" applyFont="0" applyBorder="0" applyAlignment="0">
      <alignment horizontal="center"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8" fillId="0" borderId="0"/>
    <xf numFmtId="0" fontId="89" fillId="0" borderId="0"/>
    <xf numFmtId="198" fontId="12" fillId="0" borderId="0" applyFont="0" applyFill="0" applyBorder="0" applyAlignment="0" applyProtection="0"/>
    <xf numFmtId="0" fontId="90" fillId="0" borderId="0" applyFont="0" applyFill="0" applyBorder="0" applyAlignment="0" applyProtection="0"/>
    <xf numFmtId="199" fontId="51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90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91" fillId="0" borderId="0">
      <alignment horizontal="center" wrapText="1"/>
      <protection locked="0"/>
    </xf>
    <xf numFmtId="0" fontId="92" fillId="0" borderId="0" applyNumberFormat="0" applyBorder="0" applyAlignment="0">
      <alignment horizontal="center"/>
    </xf>
    <xf numFmtId="201" fontId="93" fillId="0" borderId="0" applyFont="0" applyFill="0" applyBorder="0" applyAlignment="0" applyProtection="0"/>
    <xf numFmtId="0" fontId="90" fillId="0" borderId="0" applyFont="0" applyFill="0" applyBorder="0" applyAlignment="0" applyProtection="0"/>
    <xf numFmtId="201" fontId="93" fillId="0" borderId="0" applyFont="0" applyFill="0" applyBorder="0" applyAlignment="0" applyProtection="0"/>
    <xf numFmtId="202" fontId="93" fillId="0" borderId="0" applyFont="0" applyFill="0" applyBorder="0" applyAlignment="0" applyProtection="0"/>
    <xf numFmtId="0" fontId="90" fillId="0" borderId="0" applyFont="0" applyFill="0" applyBorder="0" applyAlignment="0" applyProtection="0"/>
    <xf numFmtId="202" fontId="93" fillId="0" borderId="0" applyFont="0" applyFill="0" applyBorder="0" applyAlignment="0" applyProtection="0"/>
    <xf numFmtId="176" fontId="51" fillId="0" borderId="0" applyFont="0" applyFill="0" applyBorder="0" applyAlignment="0" applyProtection="0"/>
    <xf numFmtId="0" fontId="94" fillId="0" borderId="0"/>
    <xf numFmtId="0" fontId="85" fillId="0" borderId="0"/>
    <xf numFmtId="0" fontId="95" fillId="0" borderId="0" applyNumberFormat="0" applyFill="0" applyBorder="0" applyAlignment="0" applyProtection="0"/>
    <xf numFmtId="0" fontId="90" fillId="0" borderId="0"/>
    <xf numFmtId="0" fontId="68" fillId="0" borderId="0"/>
    <xf numFmtId="0" fontId="46" fillId="0" borderId="0"/>
    <xf numFmtId="0" fontId="90" fillId="0" borderId="0"/>
    <xf numFmtId="0" fontId="96" fillId="0" borderId="0"/>
    <xf numFmtId="0" fontId="97" fillId="0" borderId="0"/>
    <xf numFmtId="0" fontId="98" fillId="0" borderId="0"/>
    <xf numFmtId="0" fontId="12" fillId="0" borderId="0" applyFill="0" applyBorder="0" applyAlignment="0"/>
    <xf numFmtId="203" fontId="99" fillId="0" borderId="0" applyFill="0" applyBorder="0" applyAlignment="0"/>
    <xf numFmtId="204" fontId="99" fillId="0" borderId="0" applyFill="0" applyBorder="0" applyAlignment="0"/>
    <xf numFmtId="205" fontId="52" fillId="0" borderId="0" applyFill="0" applyBorder="0" applyAlignment="0"/>
    <xf numFmtId="206" fontId="52" fillId="0" borderId="0" applyFill="0" applyBorder="0" applyAlignment="0"/>
    <xf numFmtId="207" fontId="100" fillId="0" borderId="0" applyFill="0" applyBorder="0" applyAlignment="0"/>
    <xf numFmtId="208" fontId="52" fillId="0" borderId="0" applyFill="0" applyBorder="0" applyAlignment="0"/>
    <xf numFmtId="203" fontId="99" fillId="0" borderId="0" applyFill="0" applyBorder="0" applyAlignment="0"/>
    <xf numFmtId="0" fontId="101" fillId="0" borderId="0"/>
    <xf numFmtId="209" fontId="102" fillId="0" borderId="13" applyBorder="0"/>
    <xf numFmtId="209" fontId="103" fillId="0" borderId="10">
      <protection locked="0"/>
    </xf>
    <xf numFmtId="210" fontId="66" fillId="0" borderId="0" applyFont="0" applyFill="0" applyBorder="0" applyAlignment="0" applyProtection="0"/>
    <xf numFmtId="3" fontId="104" fillId="7" borderId="2"/>
    <xf numFmtId="211" fontId="105" fillId="0" borderId="10"/>
    <xf numFmtId="174" fontId="106" fillId="0" borderId="0" applyFont="0" applyFill="0" applyBorder="0" applyAlignment="0" applyProtection="0"/>
    <xf numFmtId="1" fontId="107" fillId="0" borderId="4" applyBorder="0"/>
    <xf numFmtId="0" fontId="108" fillId="0" borderId="1" applyNumberFormat="0" applyFill="0" applyProtection="0">
      <alignment horizontal="center"/>
    </xf>
    <xf numFmtId="43" fontId="26" fillId="0" borderId="0" applyFont="0" applyFill="0" applyBorder="0" applyAlignment="0" applyProtection="0"/>
    <xf numFmtId="212" fontId="109" fillId="0" borderId="0"/>
    <xf numFmtId="212" fontId="109" fillId="0" borderId="0"/>
    <xf numFmtId="212" fontId="109" fillId="0" borderId="0"/>
    <xf numFmtId="212" fontId="109" fillId="0" borderId="0"/>
    <xf numFmtId="212" fontId="109" fillId="0" borderId="0"/>
    <xf numFmtId="212" fontId="109" fillId="0" borderId="0"/>
    <xf numFmtId="212" fontId="109" fillId="0" borderId="0"/>
    <xf numFmtId="212" fontId="109" fillId="0" borderId="0"/>
    <xf numFmtId="0" fontId="110" fillId="0" borderId="2"/>
    <xf numFmtId="164" fontId="12" fillId="0" borderId="0" applyFont="0" applyFill="0" applyBorder="0" applyAlignment="0" applyProtection="0"/>
    <xf numFmtId="41" fontId="238" fillId="0" borderId="0" applyFont="0" applyFill="0" applyBorder="0" applyAlignment="0" applyProtection="0"/>
    <xf numFmtId="207" fontId="10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3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32" fillId="0" borderId="0" applyFont="0" applyFill="0" applyBorder="0" applyAlignment="0" applyProtection="0"/>
    <xf numFmtId="43" fontId="232" fillId="0" borderId="0" applyFont="0" applyFill="0" applyBorder="0" applyAlignment="0" applyProtection="0"/>
    <xf numFmtId="43" fontId="238" fillId="0" borderId="0" applyFont="0" applyFill="0" applyBorder="0" applyAlignment="0" applyProtection="0"/>
    <xf numFmtId="43" fontId="238" fillId="0" borderId="0" applyFont="0" applyFill="0" applyBorder="0" applyAlignment="0" applyProtection="0"/>
    <xf numFmtId="43" fontId="238" fillId="0" borderId="0" applyFont="0" applyFill="0" applyBorder="0" applyAlignment="0" applyProtection="0"/>
    <xf numFmtId="43" fontId="238" fillId="0" borderId="0" applyFont="0" applyFill="0" applyBorder="0" applyAlignment="0" applyProtection="0"/>
    <xf numFmtId="43" fontId="238" fillId="0" borderId="0" applyFont="0" applyFill="0" applyBorder="0" applyAlignment="0" applyProtection="0"/>
    <xf numFmtId="213" fontId="12" fillId="0" borderId="0" applyFont="0" applyFill="0" applyBorder="0" applyAlignment="0" applyProtection="0"/>
    <xf numFmtId="43" fontId="111" fillId="0" borderId="0" applyFont="0" applyFill="0" applyBorder="0" applyAlignment="0" applyProtection="0"/>
    <xf numFmtId="21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307" fontId="52" fillId="0" borderId="0" applyFont="0" applyFill="0" applyBorder="0" applyAlignment="0" applyProtection="0"/>
    <xf numFmtId="307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6" fillId="0" borderId="0" applyFont="0" applyFill="0" applyBorder="0" applyAlignment="0" applyProtection="0"/>
    <xf numFmtId="307" fontId="52" fillId="0" borderId="0" applyFont="0" applyFill="0" applyBorder="0" applyAlignment="0" applyProtection="0"/>
    <xf numFmtId="307" fontId="52" fillId="0" borderId="0" applyFont="0" applyFill="0" applyBorder="0" applyAlignment="0" applyProtection="0"/>
    <xf numFmtId="170" fontId="26" fillId="0" borderId="0" applyFont="0" applyFill="0" applyBorder="0" applyAlignment="0" applyProtection="0"/>
    <xf numFmtId="307" fontId="52" fillId="0" borderId="0" applyFont="0" applyFill="0" applyBorder="0" applyAlignment="0" applyProtection="0"/>
    <xf numFmtId="307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2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32" fillId="0" borderId="0" applyFont="0" applyFill="0" applyBorder="0" applyAlignment="0" applyProtection="0"/>
    <xf numFmtId="43" fontId="23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2" fillId="0" borderId="0" applyFont="0" applyFill="0" applyBorder="0" applyAlignment="0" applyProtection="0"/>
    <xf numFmtId="214" fontId="57" fillId="0" borderId="0"/>
    <xf numFmtId="214" fontId="57" fillId="0" borderId="0"/>
    <xf numFmtId="37" fontId="74" fillId="0" borderId="0" applyFont="0" applyFill="0" applyBorder="0" applyAlignment="0" applyProtection="0"/>
    <xf numFmtId="215" fontId="74" fillId="0" borderId="0" applyFont="0" applyFill="0" applyBorder="0" applyAlignment="0" applyProtection="0"/>
    <xf numFmtId="39" fontId="74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12" fillId="0" borderId="0">
      <alignment horizontal="center"/>
    </xf>
    <xf numFmtId="0" fontId="113" fillId="0" borderId="0" applyNumberFormat="0" applyAlignment="0">
      <alignment horizontal="left"/>
    </xf>
    <xf numFmtId="0" fontId="114" fillId="0" borderId="0" applyNumberFormat="0" applyAlignment="0"/>
    <xf numFmtId="216" fontId="68" fillId="0" borderId="0" applyFont="0" applyFill="0" applyBorder="0" applyAlignment="0" applyProtection="0"/>
    <xf numFmtId="217" fontId="115" fillId="0" borderId="0">
      <protection locked="0"/>
    </xf>
    <xf numFmtId="218" fontId="115" fillId="0" borderId="0">
      <protection locked="0"/>
    </xf>
    <xf numFmtId="219" fontId="116" fillId="0" borderId="15">
      <protection locked="0"/>
    </xf>
    <xf numFmtId="220" fontId="115" fillId="0" borderId="0">
      <protection locked="0"/>
    </xf>
    <xf numFmtId="221" fontId="115" fillId="0" borderId="0">
      <protection locked="0"/>
    </xf>
    <xf numFmtId="220" fontId="115" fillId="0" borderId="0" applyNumberFormat="0">
      <protection locked="0"/>
    </xf>
    <xf numFmtId="220" fontId="115" fillId="0" borderId="0">
      <protection locked="0"/>
    </xf>
    <xf numFmtId="209" fontId="117" fillId="0" borderId="11"/>
    <xf numFmtId="222" fontId="117" fillId="0" borderId="11"/>
    <xf numFmtId="203" fontId="99" fillId="0" borderId="0" applyFont="0" applyFill="0" applyBorder="0" applyAlignment="0" applyProtection="0"/>
    <xf numFmtId="5" fontId="74" fillId="0" borderId="0" applyFont="0" applyFill="0" applyBorder="0" applyAlignment="0" applyProtection="0"/>
    <xf numFmtId="7" fontId="74" fillId="0" borderId="0" applyFont="0" applyFill="0" applyBorder="0" applyAlignment="0" applyProtection="0"/>
    <xf numFmtId="223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224" fontId="57" fillId="0" borderId="0"/>
    <xf numFmtId="224" fontId="57" fillId="0" borderId="0"/>
    <xf numFmtId="209" fontId="55" fillId="0" borderId="11">
      <alignment horizontal="center"/>
      <protection hidden="1"/>
    </xf>
    <xf numFmtId="225" fontId="118" fillId="0" borderId="11">
      <alignment horizontal="center"/>
      <protection hidden="1"/>
    </xf>
    <xf numFmtId="173" fontId="52" fillId="0" borderId="16"/>
    <xf numFmtId="173" fontId="52" fillId="0" borderId="16"/>
    <xf numFmtId="0" fontId="119" fillId="4" borderId="0" applyNumberFormat="0" applyFont="0" applyFill="0" applyBorder="0" applyProtection="0">
      <alignment horizontal="left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69" fillId="0" borderId="0" applyFill="0" applyBorder="0" applyAlignment="0"/>
    <xf numFmtId="0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120" fillId="0" borderId="8">
      <alignment horizontal="left" vertical="top" wrapText="1"/>
    </xf>
    <xf numFmtId="16" fontId="12" fillId="0" borderId="0"/>
    <xf numFmtId="16" fontId="12" fillId="0" borderId="0"/>
    <xf numFmtId="16" fontId="12" fillId="0" borderId="0"/>
    <xf numFmtId="16" fontId="12" fillId="0" borderId="0"/>
    <xf numFmtId="226" fontId="12" fillId="0" borderId="17">
      <alignment vertical="center"/>
    </xf>
    <xf numFmtId="226" fontId="12" fillId="0" borderId="17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27" fontId="52" fillId="0" borderId="0"/>
    <xf numFmtId="227" fontId="52" fillId="0" borderId="0"/>
    <xf numFmtId="228" fontId="57" fillId="0" borderId="2"/>
    <xf numFmtId="229" fontId="57" fillId="0" borderId="0"/>
    <xf numFmtId="229" fontId="57" fillId="0" borderId="0"/>
    <xf numFmtId="230" fontId="57" fillId="0" borderId="0"/>
    <xf numFmtId="181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3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234" fontId="52" fillId="0" borderId="0" applyFill="0" applyBorder="0" applyAlignment="0" applyProtection="0"/>
    <xf numFmtId="235" fontId="52" fillId="0" borderId="0" applyFill="0" applyBorder="0" applyAlignment="0" applyProtection="0"/>
    <xf numFmtId="234" fontId="52" fillId="0" borderId="0" applyFill="0" applyBorder="0" applyAlignment="0" applyProtection="0"/>
    <xf numFmtId="235" fontId="52" fillId="0" borderId="0" applyFill="0" applyBorder="0" applyAlignment="0" applyProtection="0"/>
    <xf numFmtId="234" fontId="52" fillId="0" borderId="0" applyFill="0" applyBorder="0" applyAlignment="0" applyProtection="0"/>
    <xf numFmtId="181" fontId="121" fillId="0" borderId="0" applyFont="0" applyFill="0" applyBorder="0" applyAlignment="0" applyProtection="0"/>
    <xf numFmtId="234" fontId="52" fillId="0" borderId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7" fontId="52" fillId="0" borderId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6" fontId="52" fillId="0" borderId="0" applyFont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2" fontId="52" fillId="0" borderId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9" fontId="52" fillId="0" borderId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234" fontId="52" fillId="0" borderId="0" applyFill="0" applyBorder="0" applyAlignment="0" applyProtection="0"/>
    <xf numFmtId="235" fontId="52" fillId="0" borderId="0" applyFill="0" applyBorder="0" applyAlignment="0" applyProtection="0"/>
    <xf numFmtId="234" fontId="52" fillId="0" borderId="0" applyFill="0" applyBorder="0" applyAlignment="0" applyProtection="0"/>
    <xf numFmtId="235" fontId="52" fillId="0" borderId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235" fontId="52" fillId="0" borderId="0" applyFill="0" applyBorder="0" applyAlignment="0" applyProtection="0"/>
    <xf numFmtId="41" fontId="121" fillId="0" borderId="0" applyFont="0" applyFill="0" applyBorder="0" applyAlignment="0" applyProtection="0"/>
    <xf numFmtId="234" fontId="52" fillId="0" borderId="0" applyFill="0" applyBorder="0" applyAlignment="0" applyProtection="0"/>
    <xf numFmtId="235" fontId="52" fillId="0" borderId="0" applyFill="0" applyBorder="0" applyAlignment="0" applyProtection="0"/>
    <xf numFmtId="234" fontId="52" fillId="0" borderId="0" applyFill="0" applyBorder="0" applyAlignment="0" applyProtection="0"/>
    <xf numFmtId="235" fontId="52" fillId="0" borderId="0" applyFill="0" applyBorder="0" applyAlignment="0" applyProtection="0"/>
    <xf numFmtId="164" fontId="121" fillId="0" borderId="0" applyFont="0" applyFill="0" applyBorder="0" applyAlignment="0" applyProtection="0"/>
    <xf numFmtId="235" fontId="52" fillId="0" borderId="0" applyFill="0" applyBorder="0" applyAlignment="0" applyProtection="0"/>
    <xf numFmtId="181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235" fontId="52" fillId="0" borderId="0" applyFill="0" applyBorder="0" applyAlignment="0" applyProtection="0"/>
    <xf numFmtId="234" fontId="52" fillId="0" borderId="0" applyFill="0" applyBorder="0" applyAlignment="0" applyProtection="0"/>
    <xf numFmtId="235" fontId="52" fillId="0" borderId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241" fontId="121" fillId="0" borderId="0" applyFont="0" applyFill="0" applyBorder="0" applyAlignment="0" applyProtection="0"/>
    <xf numFmtId="24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241" fontId="121" fillId="0" borderId="0" applyFont="0" applyFill="0" applyBorder="0" applyAlignment="0" applyProtection="0"/>
    <xf numFmtId="241" fontId="121" fillId="0" borderId="0" applyFont="0" applyFill="0" applyBorder="0" applyAlignment="0" applyProtection="0"/>
    <xf numFmtId="241" fontId="121" fillId="0" borderId="0" applyFont="0" applyFill="0" applyBorder="0" applyAlignment="0" applyProtection="0"/>
    <xf numFmtId="24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240" fontId="52" fillId="0" borderId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41" fontId="122" fillId="0" borderId="0" applyFont="0" applyFill="0" applyBorder="0" applyAlignment="0" applyProtection="0"/>
    <xf numFmtId="41" fontId="122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164" fontId="122" fillId="0" borderId="0" applyFont="0" applyFill="0" applyBorder="0" applyAlignment="0" applyProtection="0"/>
    <xf numFmtId="164" fontId="122" fillId="0" borderId="0" applyFont="0" applyFill="0" applyBorder="0" applyAlignment="0" applyProtection="0"/>
    <xf numFmtId="182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246" fontId="52" fillId="0" borderId="0" applyFill="0" applyBorder="0" applyAlignment="0" applyProtection="0"/>
    <xf numFmtId="247" fontId="52" fillId="0" borderId="0" applyFill="0" applyBorder="0" applyAlignment="0" applyProtection="0"/>
    <xf numFmtId="246" fontId="52" fillId="0" borderId="0" applyFill="0" applyBorder="0" applyAlignment="0" applyProtection="0"/>
    <xf numFmtId="247" fontId="52" fillId="0" borderId="0" applyFill="0" applyBorder="0" applyAlignment="0" applyProtection="0"/>
    <xf numFmtId="246" fontId="52" fillId="0" borderId="0" applyFill="0" applyBorder="0" applyAlignment="0" applyProtection="0"/>
    <xf numFmtId="182" fontId="121" fillId="0" borderId="0" applyFont="0" applyFill="0" applyBorder="0" applyAlignment="0" applyProtection="0"/>
    <xf numFmtId="246" fontId="52" fillId="0" borderId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50" fontId="52" fillId="0" borderId="0" applyFont="0" applyFill="0" applyBorder="0" applyAlignment="0" applyProtection="0"/>
    <xf numFmtId="250" fontId="52" fillId="0" borderId="0" applyFont="0" applyFill="0" applyBorder="0" applyAlignment="0" applyProtection="0"/>
    <xf numFmtId="250" fontId="52" fillId="0" borderId="0" applyFont="0" applyFill="0" applyBorder="0" applyAlignment="0" applyProtection="0"/>
    <xf numFmtId="250" fontId="52" fillId="0" borderId="0" applyFont="0" applyFill="0" applyBorder="0" applyAlignment="0" applyProtection="0"/>
    <xf numFmtId="250" fontId="52" fillId="0" borderId="0" applyFont="0" applyFill="0" applyBorder="0" applyAlignment="0" applyProtection="0"/>
    <xf numFmtId="250" fontId="52" fillId="0" borderId="0" applyFont="0" applyFill="0" applyBorder="0" applyAlignment="0" applyProtection="0"/>
    <xf numFmtId="250" fontId="52" fillId="0" borderId="0" applyFont="0" applyFill="0" applyBorder="0" applyAlignment="0" applyProtection="0"/>
    <xf numFmtId="250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9" fontId="52" fillId="0" borderId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3" fontId="52" fillId="0" borderId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2" fontId="52" fillId="0" borderId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42" fontId="1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246" fontId="52" fillId="0" borderId="0" applyFill="0" applyBorder="0" applyAlignment="0" applyProtection="0"/>
    <xf numFmtId="247" fontId="52" fillId="0" borderId="0" applyFill="0" applyBorder="0" applyAlignment="0" applyProtection="0"/>
    <xf numFmtId="246" fontId="52" fillId="0" borderId="0" applyFill="0" applyBorder="0" applyAlignment="0" applyProtection="0"/>
    <xf numFmtId="247" fontId="52" fillId="0" borderId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247" fontId="52" fillId="0" borderId="0" applyFill="0" applyBorder="0" applyAlignment="0" applyProtection="0"/>
    <xf numFmtId="43" fontId="121" fillId="0" borderId="0" applyFont="0" applyFill="0" applyBorder="0" applyAlignment="0" applyProtection="0"/>
    <xf numFmtId="246" fontId="52" fillId="0" borderId="0" applyFill="0" applyBorder="0" applyAlignment="0" applyProtection="0"/>
    <xf numFmtId="247" fontId="52" fillId="0" borderId="0" applyFill="0" applyBorder="0" applyAlignment="0" applyProtection="0"/>
    <xf numFmtId="246" fontId="52" fillId="0" borderId="0" applyFill="0" applyBorder="0" applyAlignment="0" applyProtection="0"/>
    <xf numFmtId="247" fontId="52" fillId="0" borderId="0" applyFill="0" applyBorder="0" applyAlignment="0" applyProtection="0"/>
    <xf numFmtId="165" fontId="121" fillId="0" borderId="0" applyFont="0" applyFill="0" applyBorder="0" applyAlignment="0" applyProtection="0"/>
    <xf numFmtId="247" fontId="52" fillId="0" borderId="0" applyFill="0" applyBorder="0" applyAlignment="0" applyProtection="0"/>
    <xf numFmtId="182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247" fontId="52" fillId="0" borderId="0" applyFill="0" applyBorder="0" applyAlignment="0" applyProtection="0"/>
    <xf numFmtId="246" fontId="52" fillId="0" borderId="0" applyFill="0" applyBorder="0" applyAlignment="0" applyProtection="0"/>
    <xf numFmtId="247" fontId="52" fillId="0" borderId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254" fontId="121" fillId="0" borderId="0" applyFont="0" applyFill="0" applyBorder="0" applyAlignment="0" applyProtection="0"/>
    <xf numFmtId="254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254" fontId="121" fillId="0" borderId="0" applyFont="0" applyFill="0" applyBorder="0" applyAlignment="0" applyProtection="0"/>
    <xf numFmtId="254" fontId="121" fillId="0" borderId="0" applyFont="0" applyFill="0" applyBorder="0" applyAlignment="0" applyProtection="0"/>
    <xf numFmtId="254" fontId="121" fillId="0" borderId="0" applyFont="0" applyFill="0" applyBorder="0" applyAlignment="0" applyProtection="0"/>
    <xf numFmtId="254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253" fontId="52" fillId="0" borderId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3" fontId="52" fillId="0" borderId="0" applyFont="0" applyBorder="0" applyAlignment="0"/>
    <xf numFmtId="3" fontId="52" fillId="0" borderId="0" applyFont="0" applyBorder="0" applyAlignment="0"/>
    <xf numFmtId="0" fontId="123" fillId="0" borderId="0" applyNumberFormat="0" applyFill="0" applyBorder="0" applyAlignment="0" applyProtection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Border="0" applyAlignment="0"/>
    <xf numFmtId="3" fontId="52" fillId="0" borderId="0" applyBorder="0" applyAlignment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Border="0" applyAlignment="0"/>
    <xf numFmtId="3" fontId="52" fillId="0" borderId="0" applyBorder="0" applyAlignment="0"/>
    <xf numFmtId="3" fontId="52" fillId="0" borderId="0" applyBorder="0" applyAlignment="0"/>
    <xf numFmtId="3" fontId="52" fillId="0" borderId="0" applyBorder="0" applyAlignment="0"/>
    <xf numFmtId="3" fontId="52" fillId="0" borderId="0" applyFont="0" applyBorder="0" applyAlignment="0"/>
    <xf numFmtId="3" fontId="52" fillId="0" borderId="0" applyFont="0" applyBorder="0" applyAlignment="0"/>
    <xf numFmtId="207" fontId="100" fillId="0" borderId="0" applyFill="0" applyBorder="0" applyAlignment="0"/>
    <xf numFmtId="203" fontId="99" fillId="0" borderId="0" applyFill="0" applyBorder="0" applyAlignment="0"/>
    <xf numFmtId="207" fontId="100" fillId="0" borderId="0" applyFill="0" applyBorder="0" applyAlignment="0"/>
    <xf numFmtId="208" fontId="52" fillId="0" borderId="0" applyFill="0" applyBorder="0" applyAlignment="0"/>
    <xf numFmtId="203" fontId="99" fillId="0" borderId="0" applyFill="0" applyBorder="0" applyAlignment="0"/>
    <xf numFmtId="0" fontId="124" fillId="0" borderId="0" applyNumberFormat="0" applyAlignment="0">
      <alignment horizontal="left"/>
    </xf>
    <xf numFmtId="0" fontId="125" fillId="0" borderId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Border="0" applyAlignment="0"/>
    <xf numFmtId="3" fontId="52" fillId="0" borderId="0" applyBorder="0" applyAlignment="0"/>
    <xf numFmtId="3" fontId="52" fillId="0" borderId="0" applyFont="0" applyBorder="0" applyAlignment="0"/>
    <xf numFmtId="3" fontId="52" fillId="0" borderId="0" applyFont="0" applyBorder="0" applyAlignment="0"/>
    <xf numFmtId="3" fontId="52" fillId="0" borderId="0" applyBorder="0" applyAlignment="0"/>
    <xf numFmtId="3" fontId="52" fillId="0" borderId="0" applyBorder="0" applyAlignment="0"/>
    <xf numFmtId="3" fontId="52" fillId="0" borderId="0" applyBorder="0" applyAlignment="0"/>
    <xf numFmtId="3" fontId="52" fillId="0" borderId="0" applyBorder="0" applyAlignment="0"/>
    <xf numFmtId="3" fontId="52" fillId="0" borderId="0" applyFont="0" applyBorder="0" applyAlignment="0"/>
    <xf numFmtId="3" fontId="52" fillId="0" borderId="0" applyFont="0" applyBorder="0" applyAlignment="0"/>
    <xf numFmtId="0" fontId="104" fillId="7" borderId="2">
      <alignment horizontal="centerContinuous" vertical="center"/>
    </xf>
    <xf numFmtId="3" fontId="104" fillId="7" borderId="2">
      <alignment horizontal="center" vertical="center" wrapText="1"/>
    </xf>
    <xf numFmtId="0" fontId="126" fillId="0" borderId="0" applyProtection="0"/>
    <xf numFmtId="0" fontId="127" fillId="0" borderId="0" applyProtection="0"/>
    <xf numFmtId="0" fontId="128" fillId="0" borderId="0" applyProtection="0"/>
    <xf numFmtId="0" fontId="129" fillId="0" borderId="0" applyNumberFormat="0" applyFont="0" applyFill="0" applyBorder="0" applyAlignment="0" applyProtection="0"/>
    <xf numFmtId="0" fontId="130" fillId="0" borderId="0" applyProtection="0"/>
    <xf numFmtId="0" fontId="131" fillId="0" borderId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2" fillId="0" borderId="0">
      <alignment vertical="top" wrapText="1"/>
    </xf>
    <xf numFmtId="38" fontId="133" fillId="4" borderId="0" applyNumberFormat="0" applyBorder="0" applyAlignment="0" applyProtection="0"/>
    <xf numFmtId="255" fontId="134" fillId="4" borderId="0" applyBorder="0" applyProtection="0"/>
    <xf numFmtId="0" fontId="135" fillId="0" borderId="18" applyNumberFormat="0" applyFill="0" applyBorder="0" applyAlignment="0" applyProtection="0">
      <alignment horizontal="center" vertical="center"/>
    </xf>
    <xf numFmtId="256" fontId="57" fillId="8" borderId="18" applyBorder="0">
      <alignment horizontal="center"/>
    </xf>
    <xf numFmtId="256" fontId="57" fillId="8" borderId="18" applyBorder="0">
      <alignment horizontal="center"/>
    </xf>
    <xf numFmtId="0" fontId="135" fillId="0" borderId="18" applyNumberFormat="0" applyFill="0" applyBorder="0" applyAlignment="0" applyProtection="0">
      <alignment horizontal="center" vertical="center"/>
    </xf>
    <xf numFmtId="256" fontId="57" fillId="8" borderId="18" applyBorder="0">
      <alignment horizontal="center"/>
    </xf>
    <xf numFmtId="256" fontId="57" fillId="8" borderId="18" applyBorder="0">
      <alignment horizontal="center"/>
    </xf>
    <xf numFmtId="0" fontId="136" fillId="0" borderId="0" applyNumberFormat="0" applyFont="0" applyBorder="0" applyAlignment="0">
      <alignment horizontal="left" vertical="center"/>
    </xf>
    <xf numFmtId="0" fontId="137" fillId="9" borderId="0"/>
    <xf numFmtId="0" fontId="138" fillId="0" borderId="0">
      <alignment horizontal="left"/>
    </xf>
    <xf numFmtId="0" fontId="139" fillId="0" borderId="19" applyNumberFormat="0" applyAlignment="0" applyProtection="0">
      <alignment horizontal="left" vertical="center"/>
    </xf>
    <xf numFmtId="0" fontId="139" fillId="0" borderId="6">
      <alignment horizontal="left" vertical="center"/>
    </xf>
    <xf numFmtId="257" fontId="140" fillId="10" borderId="0">
      <alignment horizontal="left" vertical="top"/>
    </xf>
    <xf numFmtId="0" fontId="141" fillId="0" borderId="0" applyProtection="0"/>
    <xf numFmtId="0" fontId="141" fillId="0" borderId="0" applyProtection="0"/>
    <xf numFmtId="0" fontId="139" fillId="0" borderId="0" applyProtection="0"/>
    <xf numFmtId="0" fontId="139" fillId="0" borderId="0" applyProtection="0"/>
    <xf numFmtId="0" fontId="142" fillId="0" borderId="20">
      <alignment horizontal="center"/>
    </xf>
    <xf numFmtId="0" fontId="142" fillId="0" borderId="0">
      <alignment horizontal="center"/>
    </xf>
    <xf numFmtId="5" fontId="143" fillId="11" borderId="2" applyNumberFormat="0" applyAlignment="0">
      <alignment horizontal="left" vertical="top"/>
    </xf>
    <xf numFmtId="49" fontId="144" fillId="0" borderId="2">
      <alignment vertical="center"/>
    </xf>
    <xf numFmtId="0" fontId="46" fillId="0" borderId="0"/>
    <xf numFmtId="181" fontId="52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52" fillId="0" borderId="0" applyFill="0" applyBorder="0" applyAlignment="0" applyProtection="0"/>
    <xf numFmtId="41" fontId="66" fillId="0" borderId="0" applyFont="0" applyFill="0" applyBorder="0" applyAlignment="0" applyProtection="0"/>
    <xf numFmtId="258" fontId="145" fillId="0" borderId="0" applyFont="0" applyFill="0" applyBorder="0" applyAlignment="0" applyProtection="0"/>
    <xf numFmtId="0" fontId="146" fillId="10" borderId="0">
      <alignment horizontal="left" wrapText="1" indent="2"/>
    </xf>
    <xf numFmtId="10" fontId="133" fillId="10" borderId="2" applyNumberFormat="0" applyBorder="0" applyAlignment="0" applyProtection="0"/>
    <xf numFmtId="0" fontId="12" fillId="12" borderId="0"/>
    <xf numFmtId="0" fontId="12" fillId="12" borderId="0"/>
    <xf numFmtId="2" fontId="147" fillId="0" borderId="5" applyBorder="0"/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3" fontId="104" fillId="0" borderId="21" applyFont="0" applyAlignment="0">
      <alignment horizontal="center" vertical="center" wrapText="1"/>
    </xf>
    <xf numFmtId="3" fontId="104" fillId="0" borderId="8"/>
    <xf numFmtId="181" fontId="52" fillId="0" borderId="0" applyFont="0" applyFill="0" applyBorder="0" applyAlignment="0" applyProtection="0"/>
    <xf numFmtId="0" fontId="52" fillId="0" borderId="0"/>
    <xf numFmtId="0" fontId="52" fillId="0" borderId="0"/>
    <xf numFmtId="0" fontId="91" fillId="0" borderId="22">
      <alignment horizontal="centerContinuous"/>
    </xf>
    <xf numFmtId="0" fontId="67" fillId="0" borderId="0"/>
    <xf numFmtId="0" fontId="46" fillId="0" borderId="0" applyNumberFormat="0" applyFont="0" applyFill="0" applyBorder="0" applyProtection="0">
      <alignment horizontal="left" vertical="center"/>
    </xf>
    <xf numFmtId="0" fontId="67" fillId="0" borderId="0"/>
    <xf numFmtId="207" fontId="100" fillId="0" borderId="0" applyFill="0" applyBorder="0" applyAlignment="0"/>
    <xf numFmtId="203" fontId="99" fillId="0" borderId="0" applyFill="0" applyBorder="0" applyAlignment="0"/>
    <xf numFmtId="207" fontId="100" fillId="0" borderId="0" applyFill="0" applyBorder="0" applyAlignment="0"/>
    <xf numFmtId="208" fontId="52" fillId="0" borderId="0" applyFill="0" applyBorder="0" applyAlignment="0"/>
    <xf numFmtId="203" fontId="99" fillId="0" borderId="0" applyFill="0" applyBorder="0" applyAlignment="0"/>
    <xf numFmtId="0" fontId="12" fillId="13" borderId="0"/>
    <xf numFmtId="0" fontId="12" fillId="13" borderId="0"/>
    <xf numFmtId="3" fontId="234" fillId="0" borderId="8" applyNumberFormat="0" applyAlignment="0">
      <alignment horizontal="center" vertical="center"/>
    </xf>
    <xf numFmtId="3" fontId="80" fillId="0" borderId="8" applyNumberFormat="0" applyAlignment="0">
      <alignment horizontal="center" vertical="center"/>
    </xf>
    <xf numFmtId="3" fontId="143" fillId="0" borderId="8" applyNumberFormat="0" applyAlignment="0">
      <alignment horizontal="center" vertical="center"/>
    </xf>
    <xf numFmtId="209" fontId="133" fillId="0" borderId="13" applyFont="0"/>
    <xf numFmtId="3" fontId="12" fillId="0" borderId="23"/>
    <xf numFmtId="3" fontId="12" fillId="0" borderId="23"/>
    <xf numFmtId="173" fontId="151" fillId="0" borderId="24" applyNumberFormat="0" applyFont="0" applyFill="0" applyBorder="0">
      <alignment horizontal="center"/>
    </xf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52" fillId="0" borderId="10"/>
    <xf numFmtId="0" fontId="153" fillId="0" borderId="20"/>
    <xf numFmtId="259" fontId="154" fillId="0" borderId="24"/>
    <xf numFmtId="176" fontId="12" fillId="0" borderId="0" applyFont="0" applyFill="0" applyBorder="0" applyAlignment="0" applyProtection="0"/>
    <xf numFmtId="260" fontId="12" fillId="0" borderId="0" applyFont="0" applyFill="0" applyBorder="0" applyAlignment="0" applyProtection="0"/>
    <xf numFmtId="261" fontId="88" fillId="0" borderId="0" applyFont="0" applyFill="0" applyBorder="0" applyAlignment="0" applyProtection="0"/>
    <xf numFmtId="262" fontId="88" fillId="0" borderId="0" applyFont="0" applyFill="0" applyBorder="0" applyAlignment="0" applyProtection="0"/>
    <xf numFmtId="263" fontId="12" fillId="0" borderId="0" applyFont="0" applyFill="0" applyBorder="0" applyAlignment="0" applyProtection="0"/>
    <xf numFmtId="264" fontId="12" fillId="0" borderId="0" applyFont="0" applyFill="0" applyBorder="0" applyAlignment="0" applyProtection="0"/>
    <xf numFmtId="0" fontId="100" fillId="0" borderId="0" applyNumberFormat="0" applyFont="0" applyFill="0" applyAlignment="0"/>
    <xf numFmtId="0" fontId="100" fillId="0" borderId="0" applyNumberFormat="0" applyFont="0" applyFill="0" applyAlignment="0"/>
    <xf numFmtId="0" fontId="100" fillId="0" borderId="0" applyNumberFormat="0" applyFont="0" applyFill="0" applyAlignment="0"/>
    <xf numFmtId="0" fontId="100" fillId="0" borderId="0" applyNumberFormat="0" applyFont="0" applyFill="0" applyAlignment="0"/>
    <xf numFmtId="0" fontId="100" fillId="0" borderId="0" applyNumberFormat="0" applyFont="0" applyFill="0" applyAlignment="0"/>
    <xf numFmtId="0" fontId="100" fillId="0" borderId="0" applyNumberFormat="0" applyFont="0" applyFill="0" applyAlignment="0"/>
    <xf numFmtId="0" fontId="100" fillId="0" borderId="0" applyNumberFormat="0" applyFont="0" applyFill="0" applyAlignment="0"/>
    <xf numFmtId="0" fontId="100" fillId="0" borderId="0" applyNumberFormat="0" applyFont="0" applyFill="0" applyAlignment="0"/>
    <xf numFmtId="0" fontId="100" fillId="0" borderId="0" applyNumberFormat="0" applyFont="0" applyFill="0" applyAlignment="0"/>
    <xf numFmtId="0" fontId="100" fillId="0" borderId="0" applyNumberFormat="0" applyFont="0" applyFill="0" applyAlignment="0"/>
    <xf numFmtId="0" fontId="100" fillId="0" borderId="0" applyNumberFormat="0" applyFont="0" applyFill="0" applyAlignment="0"/>
    <xf numFmtId="0" fontId="100" fillId="0" borderId="0" applyNumberFormat="0" applyFont="0" applyFill="0" applyAlignment="0"/>
    <xf numFmtId="0" fontId="52" fillId="0" borderId="0" applyNumberFormat="0" applyFill="0" applyAlignment="0"/>
    <xf numFmtId="0" fontId="52" fillId="0" borderId="0" applyNumberFormat="0" applyFill="0" applyAlignment="0"/>
    <xf numFmtId="0" fontId="100" fillId="0" borderId="0" applyNumberFormat="0" applyFont="0" applyFill="0" applyAlignment="0"/>
    <xf numFmtId="0" fontId="100" fillId="0" borderId="0" applyNumberFormat="0" applyFont="0" applyFill="0" applyAlignment="0"/>
    <xf numFmtId="0" fontId="52" fillId="0" borderId="0" applyNumberFormat="0" applyFill="0" applyAlignment="0"/>
    <xf numFmtId="0" fontId="52" fillId="0" borderId="0" applyNumberFormat="0" applyFill="0" applyAlignment="0"/>
    <xf numFmtId="0" fontId="100" fillId="0" borderId="0" applyNumberFormat="0" applyFont="0" applyFill="0" applyAlignment="0"/>
    <xf numFmtId="0" fontId="100" fillId="0" borderId="0" applyNumberFormat="0" applyFont="0" applyFill="0" applyAlignment="0"/>
    <xf numFmtId="0" fontId="52" fillId="0" borderId="0" applyNumberFormat="0" applyFill="0" applyAlignment="0"/>
    <xf numFmtId="0" fontId="52" fillId="0" borderId="0" applyNumberFormat="0" applyFill="0" applyAlignment="0"/>
    <xf numFmtId="0" fontId="117" fillId="0" borderId="0">
      <alignment horizontal="justify" vertical="top"/>
    </xf>
    <xf numFmtId="0" fontId="68" fillId="0" borderId="2"/>
    <xf numFmtId="0" fontId="46" fillId="0" borderId="0"/>
    <xf numFmtId="0" fontId="46" fillId="0" borderId="0"/>
    <xf numFmtId="0" fontId="68" fillId="0" borderId="2"/>
    <xf numFmtId="0" fontId="57" fillId="0" borderId="10" applyNumberFormat="0" applyAlignment="0">
      <alignment horizontal="center"/>
    </xf>
    <xf numFmtId="37" fontId="155" fillId="0" borderId="0"/>
    <xf numFmtId="0" fontId="156" fillId="0" borderId="2" applyNumberFormat="0" applyFont="0" applyFill="0" applyBorder="0" applyAlignment="0">
      <alignment horizontal="center"/>
    </xf>
    <xf numFmtId="265" fontId="157" fillId="0" borderId="0"/>
    <xf numFmtId="308" fontId="235" fillId="0" borderId="0"/>
    <xf numFmtId="0" fontId="158" fillId="0" borderId="0"/>
    <xf numFmtId="0" fontId="232" fillId="0" borderId="0"/>
    <xf numFmtId="0" fontId="12" fillId="0" borderId="0"/>
    <xf numFmtId="0" fontId="2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85" fillId="0" borderId="0"/>
    <xf numFmtId="0" fontId="26" fillId="0" borderId="0"/>
    <xf numFmtId="0" fontId="26" fillId="0" borderId="0"/>
    <xf numFmtId="0" fontId="85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238" fillId="0" borderId="0"/>
    <xf numFmtId="0" fontId="1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26" fillId="0" borderId="0"/>
    <xf numFmtId="0" fontId="52" fillId="0" borderId="0"/>
    <xf numFmtId="0" fontId="46" fillId="0" borderId="0"/>
    <xf numFmtId="0" fontId="12" fillId="0" borderId="0"/>
    <xf numFmtId="0" fontId="1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12" fillId="0" borderId="0"/>
    <xf numFmtId="0" fontId="52" fillId="0" borderId="0"/>
    <xf numFmtId="0" fontId="52" fillId="0" borderId="0"/>
    <xf numFmtId="0" fontId="73" fillId="0" borderId="0" applyFont="0"/>
    <xf numFmtId="0" fontId="121" fillId="0" borderId="0"/>
    <xf numFmtId="266" fontId="159" fillId="0" borderId="0" applyFont="0" applyFill="0" applyBorder="0" applyProtection="0">
      <alignment vertical="top" wrapText="1"/>
    </xf>
    <xf numFmtId="0" fontId="57" fillId="0" borderId="0"/>
    <xf numFmtId="3" fontId="160" fillId="0" borderId="0" applyFont="0" applyFill="0" applyBorder="0" applyAlignment="0" applyProtection="0"/>
    <xf numFmtId="181" fontId="72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46" fillId="0" borderId="0"/>
    <xf numFmtId="174" fontId="162" fillId="0" borderId="10" applyFont="0" applyBorder="0" applyAlignment="0"/>
    <xf numFmtId="0" fontId="163" fillId="14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4" fontId="91" fillId="0" borderId="0">
      <alignment horizontal="center" wrapText="1"/>
      <protection locked="0"/>
    </xf>
    <xf numFmtId="9" fontId="232" fillId="0" borderId="0" applyFont="0" applyFill="0" applyBorder="0" applyAlignment="0" applyProtection="0"/>
    <xf numFmtId="206" fontId="52" fillId="0" borderId="0" applyFont="0" applyFill="0" applyBorder="0" applyAlignment="0" applyProtection="0"/>
    <xf numFmtId="267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2" fillId="0" borderId="0" applyFont="0" applyFill="0" applyBorder="0" applyAlignment="0" applyProtection="0"/>
    <xf numFmtId="9" fontId="2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2" fillId="0" borderId="0" applyFont="0" applyFill="0" applyBorder="0" applyAlignment="0" applyProtection="0"/>
    <xf numFmtId="9" fontId="232" fillId="0" borderId="0" applyFont="0" applyFill="0" applyBorder="0" applyAlignment="0" applyProtection="0"/>
    <xf numFmtId="9" fontId="232" fillId="0" borderId="0" applyFont="0" applyFill="0" applyBorder="0" applyAlignment="0" applyProtection="0"/>
    <xf numFmtId="9" fontId="232" fillId="0" borderId="0" applyFont="0" applyFill="0" applyBorder="0" applyAlignment="0" applyProtection="0"/>
    <xf numFmtId="9" fontId="67" fillId="0" borderId="25" applyNumberFormat="0" applyBorder="0"/>
    <xf numFmtId="207" fontId="100" fillId="0" borderId="0" applyFill="0" applyBorder="0" applyAlignment="0"/>
    <xf numFmtId="203" fontId="99" fillId="0" borderId="0" applyFill="0" applyBorder="0" applyAlignment="0"/>
    <xf numFmtId="207" fontId="100" fillId="0" borderId="0" applyFill="0" applyBorder="0" applyAlignment="0"/>
    <xf numFmtId="208" fontId="52" fillId="0" borderId="0" applyFill="0" applyBorder="0" applyAlignment="0"/>
    <xf numFmtId="203" fontId="99" fillId="0" borderId="0" applyFill="0" applyBorder="0" applyAlignment="0"/>
    <xf numFmtId="0" fontId="164" fillId="0" borderId="0"/>
    <xf numFmtId="0" fontId="67" fillId="0" borderId="0" applyNumberFormat="0" applyFont="0" applyFill="0" applyBorder="0" applyAlignment="0" applyProtection="0">
      <alignment horizontal="left"/>
    </xf>
    <xf numFmtId="0" fontId="165" fillId="0" borderId="20">
      <alignment horizontal="center"/>
    </xf>
    <xf numFmtId="0" fontId="166" fillId="15" borderId="0" applyNumberFormat="0" applyFont="0" applyBorder="0" applyAlignment="0">
      <alignment horizontal="center"/>
    </xf>
    <xf numFmtId="268" fontId="12" fillId="0" borderId="0" applyNumberFormat="0" applyFill="0" applyBorder="0" applyAlignment="0" applyProtection="0">
      <alignment horizontal="left"/>
    </xf>
    <xf numFmtId="268" fontId="12" fillId="0" borderId="0" applyNumberFormat="0" applyFill="0" applyBorder="0" applyAlignment="0" applyProtection="0">
      <alignment horizontal="left"/>
    </xf>
    <xf numFmtId="0" fontId="149" fillId="0" borderId="0" applyNumberFormat="0" applyFill="0" applyBorder="0" applyAlignment="0" applyProtection="0">
      <alignment vertical="top"/>
      <protection locked="0"/>
    </xf>
    <xf numFmtId="0" fontId="57" fillId="0" borderId="0"/>
    <xf numFmtId="41" fontId="6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" fontId="167" fillId="16" borderId="26" applyNumberFormat="0" applyProtection="0">
      <alignment vertical="center"/>
    </xf>
    <xf numFmtId="4" fontId="168" fillId="16" borderId="26" applyNumberFormat="0" applyProtection="0">
      <alignment vertical="center"/>
    </xf>
    <xf numFmtId="4" fontId="169" fillId="16" borderId="26" applyNumberFormat="0" applyProtection="0">
      <alignment horizontal="left" vertical="center" indent="1"/>
    </xf>
    <xf numFmtId="4" fontId="169" fillId="17" borderId="0" applyNumberFormat="0" applyProtection="0">
      <alignment horizontal="left" vertical="center" indent="1"/>
    </xf>
    <xf numFmtId="4" fontId="169" fillId="18" borderId="26" applyNumberFormat="0" applyProtection="0">
      <alignment horizontal="right" vertical="center"/>
    </xf>
    <xf numFmtId="4" fontId="169" fillId="19" borderId="26" applyNumberFormat="0" applyProtection="0">
      <alignment horizontal="right" vertical="center"/>
    </xf>
    <xf numFmtId="4" fontId="169" fillId="20" borderId="26" applyNumberFormat="0" applyProtection="0">
      <alignment horizontal="right" vertical="center"/>
    </xf>
    <xf numFmtId="4" fontId="169" fillId="7" borderId="26" applyNumberFormat="0" applyProtection="0">
      <alignment horizontal="right" vertical="center"/>
    </xf>
    <xf numFmtId="4" fontId="169" fillId="21" borderId="26" applyNumberFormat="0" applyProtection="0">
      <alignment horizontal="right" vertical="center"/>
    </xf>
    <xf numFmtId="4" fontId="169" fillId="22" borderId="26" applyNumberFormat="0" applyProtection="0">
      <alignment horizontal="right" vertical="center"/>
    </xf>
    <xf numFmtId="4" fontId="169" fillId="23" borderId="26" applyNumberFormat="0" applyProtection="0">
      <alignment horizontal="right" vertical="center"/>
    </xf>
    <xf numFmtId="4" fontId="169" fillId="24" borderId="26" applyNumberFormat="0" applyProtection="0">
      <alignment horizontal="right" vertical="center"/>
    </xf>
    <xf numFmtId="4" fontId="169" fillId="25" borderId="26" applyNumberFormat="0" applyProtection="0">
      <alignment horizontal="right" vertical="center"/>
    </xf>
    <xf numFmtId="4" fontId="167" fillId="26" borderId="27" applyNumberFormat="0" applyProtection="0">
      <alignment horizontal="left" vertical="center" indent="1"/>
    </xf>
    <xf numFmtId="4" fontId="167" fillId="27" borderId="0" applyNumberFormat="0" applyProtection="0">
      <alignment horizontal="left" vertical="center" indent="1"/>
    </xf>
    <xf numFmtId="4" fontId="167" fillId="17" borderId="0" applyNumberFormat="0" applyProtection="0">
      <alignment horizontal="left" vertical="center" indent="1"/>
    </xf>
    <xf numFmtId="4" fontId="169" fillId="27" borderId="26" applyNumberFormat="0" applyProtection="0">
      <alignment horizontal="right" vertical="center"/>
    </xf>
    <xf numFmtId="4" fontId="69" fillId="27" borderId="0" applyNumberFormat="0" applyProtection="0">
      <alignment horizontal="left" vertical="center" indent="1"/>
    </xf>
    <xf numFmtId="4" fontId="69" fillId="17" borderId="0" applyNumberFormat="0" applyProtection="0">
      <alignment horizontal="left" vertical="center" indent="1"/>
    </xf>
    <xf numFmtId="4" fontId="169" fillId="8" borderId="26" applyNumberFormat="0" applyProtection="0">
      <alignment vertical="center"/>
    </xf>
    <xf numFmtId="4" fontId="170" fillId="8" borderId="26" applyNumberFormat="0" applyProtection="0">
      <alignment vertical="center"/>
    </xf>
    <xf numFmtId="4" fontId="167" fillId="27" borderId="28" applyNumberFormat="0" applyProtection="0">
      <alignment horizontal="left" vertical="center" indent="1"/>
    </xf>
    <xf numFmtId="4" fontId="169" fillId="8" borderId="26" applyNumberFormat="0" applyProtection="0">
      <alignment horizontal="right" vertical="center"/>
    </xf>
    <xf numFmtId="4" fontId="170" fillId="8" borderId="26" applyNumberFormat="0" applyProtection="0">
      <alignment horizontal="right" vertical="center"/>
    </xf>
    <xf numFmtId="4" fontId="167" fillId="27" borderId="26" applyNumberFormat="0" applyProtection="0">
      <alignment horizontal="left" vertical="center" indent="1"/>
    </xf>
    <xf numFmtId="4" fontId="171" fillId="11" borderId="28" applyNumberFormat="0" applyProtection="0">
      <alignment horizontal="left" vertical="center" indent="1"/>
    </xf>
    <xf numFmtId="4" fontId="172" fillId="8" borderId="26" applyNumberFormat="0" applyProtection="0">
      <alignment horizontal="right" vertical="center"/>
    </xf>
    <xf numFmtId="269" fontId="173" fillId="0" borderId="0" applyFont="0" applyFill="0" applyBorder="0" applyAlignment="0" applyProtection="0"/>
    <xf numFmtId="0" fontId="166" fillId="1" borderId="6" applyNumberFormat="0" applyFont="0" applyAlignment="0">
      <alignment horizontal="center"/>
    </xf>
    <xf numFmtId="0" fontId="174" fillId="0" borderId="0" applyNumberFormat="0" applyFill="0" applyBorder="0" applyAlignment="0" applyProtection="0">
      <alignment vertical="top"/>
      <protection locked="0"/>
    </xf>
    <xf numFmtId="3" fontId="51" fillId="0" borderId="0"/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>
      <alignment horizontal="center"/>
    </xf>
    <xf numFmtId="0" fontId="12" fillId="0" borderId="0"/>
    <xf numFmtId="174" fontId="177" fillId="0" borderId="0" applyNumberFormat="0" applyBorder="0" applyAlignment="0">
      <alignment horizontal="centerContinuous"/>
    </xf>
    <xf numFmtId="0" fontId="50" fillId="0" borderId="0"/>
    <xf numFmtId="41" fontId="66" fillId="0" borderId="0" applyFont="0" applyFill="0" applyBorder="0" applyAlignment="0" applyProtection="0"/>
    <xf numFmtId="174" fontId="106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74" fontId="106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106" fillId="0" borderId="0" applyFont="0" applyFill="0" applyBorder="0" applyAlignment="0" applyProtection="0"/>
    <xf numFmtId="191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85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66" fillId="0" borderId="0" applyFont="0" applyFill="0" applyBorder="0" applyAlignment="0" applyProtection="0"/>
    <xf numFmtId="0" fontId="57" fillId="0" borderId="0"/>
    <xf numFmtId="270" fontId="68" fillId="0" borderId="0" applyFont="0" applyFill="0" applyBorder="0" applyAlignment="0" applyProtection="0"/>
    <xf numFmtId="42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66" fillId="0" borderId="0" applyFont="0" applyFill="0" applyBorder="0" applyAlignment="0" applyProtection="0"/>
    <xf numFmtId="0" fontId="57" fillId="0" borderId="0"/>
    <xf numFmtId="270" fontId="68" fillId="0" borderId="0" applyFont="0" applyFill="0" applyBorder="0" applyAlignment="0" applyProtection="0"/>
    <xf numFmtId="185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4" fontId="178" fillId="0" borderId="0"/>
    <xf numFmtId="0" fontId="179" fillId="0" borderId="0"/>
    <xf numFmtId="0" fontId="153" fillId="0" borderId="0"/>
    <xf numFmtId="0" fontId="180" fillId="10" borderId="0">
      <alignment wrapText="1"/>
    </xf>
    <xf numFmtId="40" fontId="181" fillId="0" borderId="0" applyBorder="0">
      <alignment horizontal="right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3" fontId="52" fillId="0" borderId="5">
      <alignment horizontal="right" vertical="center"/>
    </xf>
    <xf numFmtId="273" fontId="52" fillId="0" borderId="5">
      <alignment horizontal="right" vertical="center"/>
    </xf>
    <xf numFmtId="273" fontId="52" fillId="0" borderId="5">
      <alignment horizontal="right" vertical="center"/>
    </xf>
    <xf numFmtId="27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6" fontId="88" fillId="0" borderId="5">
      <alignment horizontal="right" vertical="center"/>
    </xf>
    <xf numFmtId="274" fontId="18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1" fontId="6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7" fontId="106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9" fontId="66" fillId="0" borderId="29">
      <alignment horizontal="right" vertical="center"/>
    </xf>
    <xf numFmtId="278" fontId="66" fillId="0" borderId="5">
      <alignment horizontal="right" vertical="center"/>
    </xf>
    <xf numFmtId="279" fontId="66" fillId="0" borderId="29">
      <alignment horizontal="right" vertical="center"/>
    </xf>
    <xf numFmtId="279" fontId="66" fillId="0" borderId="29">
      <alignment horizontal="right" vertical="center"/>
    </xf>
    <xf numFmtId="279" fontId="66" fillId="0" borderId="29">
      <alignment horizontal="right" vertical="center"/>
    </xf>
    <xf numFmtId="279" fontId="66" fillId="0" borderId="29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9" fontId="66" fillId="0" borderId="29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183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1" fontId="57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7" fontId="106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7" fontId="106" fillId="0" borderId="5">
      <alignment horizontal="right" vertical="center"/>
    </xf>
    <xf numFmtId="276" fontId="88" fillId="0" borderId="5">
      <alignment horizontal="right" vertical="center"/>
    </xf>
    <xf numFmtId="281" fontId="57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6" fontId="88" fillId="0" borderId="5">
      <alignment horizontal="right" vertical="center"/>
    </xf>
    <xf numFmtId="278" fontId="66" fillId="0" borderId="5">
      <alignment horizontal="right" vertical="center"/>
    </xf>
    <xf numFmtId="276" fontId="88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8" fontId="66" fillId="0" borderId="5">
      <alignment horizontal="right" vertical="center"/>
    </xf>
    <xf numFmtId="281" fontId="57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78" fontId="66" fillId="0" borderId="5">
      <alignment horizontal="right" vertical="center"/>
    </xf>
    <xf numFmtId="279" fontId="66" fillId="0" borderId="29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9" fontId="66" fillId="0" borderId="29">
      <alignment horizontal="right" vertical="center"/>
    </xf>
    <xf numFmtId="279" fontId="66" fillId="0" borderId="29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8" fontId="66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3" fontId="57" fillId="0" borderId="29">
      <alignment horizontal="right" vertical="center"/>
    </xf>
    <xf numFmtId="283" fontId="57" fillId="0" borderId="29">
      <alignment horizontal="right" vertical="center"/>
    </xf>
    <xf numFmtId="281" fontId="57" fillId="0" borderId="5">
      <alignment horizontal="right" vertical="center"/>
    </xf>
    <xf numFmtId="278" fontId="66" fillId="0" borderId="5">
      <alignment horizontal="right" vertical="center"/>
    </xf>
    <xf numFmtId="281" fontId="57" fillId="0" borderId="5">
      <alignment horizontal="right" vertical="center"/>
    </xf>
    <xf numFmtId="278" fontId="66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3" fontId="57" fillId="0" borderId="29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78" fontId="66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78" fontId="183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4" fontId="88" fillId="0" borderId="5">
      <alignment horizontal="right" vertical="center"/>
    </xf>
    <xf numFmtId="277" fontId="106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7" fontId="106" fillId="0" borderId="5">
      <alignment horizontal="right" vertical="center"/>
    </xf>
    <xf numFmtId="278" fontId="66" fillId="0" borderId="5">
      <alignment horizontal="right" vertical="center"/>
    </xf>
    <xf numFmtId="277" fontId="106" fillId="0" borderId="5">
      <alignment horizontal="right" vertical="center"/>
    </xf>
    <xf numFmtId="274" fontId="182" fillId="0" borderId="5">
      <alignment horizontal="right" vertical="center"/>
    </xf>
    <xf numFmtId="271" fontId="68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7" fontId="106" fillId="0" borderId="5">
      <alignment horizontal="right" vertical="center"/>
    </xf>
    <xf numFmtId="281" fontId="57" fillId="0" borderId="5">
      <alignment horizontal="right" vertical="center"/>
    </xf>
    <xf numFmtId="274" fontId="18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7" fontId="106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8" fontId="66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84" fontId="88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7" fontId="106" fillId="0" borderId="5">
      <alignment horizontal="right" vertical="center"/>
    </xf>
    <xf numFmtId="281" fontId="57" fillId="0" borderId="5">
      <alignment horizontal="right" vertical="center"/>
    </xf>
    <xf numFmtId="277" fontId="106" fillId="0" borderId="5">
      <alignment horizontal="right" vertical="center"/>
    </xf>
    <xf numFmtId="274" fontId="182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85" fontId="68" fillId="0" borderId="29">
      <alignment horizontal="right" vertical="center"/>
    </xf>
    <xf numFmtId="285" fontId="68" fillId="0" borderId="29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7" fontId="106" fillId="0" borderId="5">
      <alignment horizontal="right" vertical="center"/>
    </xf>
    <xf numFmtId="285" fontId="68" fillId="0" borderId="29">
      <alignment horizontal="right" vertical="center"/>
    </xf>
    <xf numFmtId="271" fontId="68" fillId="0" borderId="5">
      <alignment horizontal="right" vertical="center"/>
    </xf>
    <xf numFmtId="284" fontId="88" fillId="0" borderId="5">
      <alignment horizontal="right" vertical="center"/>
    </xf>
    <xf numFmtId="274" fontId="182" fillId="0" borderId="5">
      <alignment horizontal="right" vertical="center"/>
    </xf>
    <xf numFmtId="281" fontId="57" fillId="0" borderId="5">
      <alignment horizontal="right" vertical="center"/>
    </xf>
    <xf numFmtId="271" fontId="68" fillId="0" borderId="5">
      <alignment horizontal="right" vertical="center"/>
    </xf>
    <xf numFmtId="284" fontId="88" fillId="0" borderId="5">
      <alignment horizontal="right" vertical="center"/>
    </xf>
    <xf numFmtId="271" fontId="68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74" fontId="182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86" fontId="8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6" fontId="88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6" fontId="8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7" fontId="106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6" fontId="88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76" fontId="88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76" fontId="88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76" fontId="88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6" fontId="88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9" fontId="66" fillId="0" borderId="29">
      <alignment horizontal="right" vertical="center"/>
    </xf>
    <xf numFmtId="278" fontId="66" fillId="0" borderId="5">
      <alignment horizontal="right" vertical="center"/>
    </xf>
    <xf numFmtId="279" fontId="66" fillId="0" borderId="29">
      <alignment horizontal="right" vertical="center"/>
    </xf>
    <xf numFmtId="279" fontId="66" fillId="0" borderId="29">
      <alignment horizontal="right" vertical="center"/>
    </xf>
    <xf numFmtId="279" fontId="66" fillId="0" borderId="29">
      <alignment horizontal="right" vertical="center"/>
    </xf>
    <xf numFmtId="279" fontId="66" fillId="0" borderId="29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9" fontId="66" fillId="0" borderId="29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183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29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76" fontId="88" fillId="0" borderId="5">
      <alignment horizontal="right" vertical="center"/>
    </xf>
    <xf numFmtId="284" fontId="88" fillId="0" borderId="5">
      <alignment horizontal="right" vertical="center"/>
    </xf>
    <xf numFmtId="276" fontId="8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87" fontId="52" fillId="0" borderId="29">
      <alignment horizontal="right" vertical="center"/>
    </xf>
    <xf numFmtId="287" fontId="52" fillId="0" borderId="29">
      <alignment horizontal="right" vertical="center"/>
    </xf>
    <xf numFmtId="277" fontId="106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88" fontId="184" fillId="4" borderId="30" applyFont="0" applyFill="0" applyBorder="0"/>
    <xf numFmtId="287" fontId="52" fillId="0" borderId="29">
      <alignment horizontal="right" vertical="center"/>
    </xf>
    <xf numFmtId="287" fontId="52" fillId="0" borderId="29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7" fontId="106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88" fontId="184" fillId="4" borderId="30" applyFont="0" applyFill="0" applyBorder="0"/>
    <xf numFmtId="287" fontId="52" fillId="0" borderId="29">
      <alignment horizontal="right" vertical="center"/>
    </xf>
    <xf numFmtId="287" fontId="52" fillId="0" borderId="29">
      <alignment horizontal="right" vertical="center"/>
    </xf>
    <xf numFmtId="284" fontId="88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7" fontId="106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9" fontId="12" fillId="0" borderId="5">
      <alignment horizontal="right" vertical="center"/>
    </xf>
    <xf numFmtId="289" fontId="12" fillId="0" borderId="5">
      <alignment horizontal="right" vertical="center"/>
    </xf>
    <xf numFmtId="289" fontId="12" fillId="0" borderId="5">
      <alignment horizontal="right" vertical="center"/>
    </xf>
    <xf numFmtId="289" fontId="12" fillId="0" borderId="5">
      <alignment horizontal="right" vertical="center"/>
    </xf>
    <xf numFmtId="277" fontId="106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9" fontId="66" fillId="0" borderId="29">
      <alignment horizontal="right" vertical="center"/>
    </xf>
    <xf numFmtId="278" fontId="66" fillId="0" borderId="5">
      <alignment horizontal="right" vertical="center"/>
    </xf>
    <xf numFmtId="279" fontId="66" fillId="0" borderId="29">
      <alignment horizontal="right" vertical="center"/>
    </xf>
    <xf numFmtId="279" fontId="66" fillId="0" borderId="29">
      <alignment horizontal="right" vertical="center"/>
    </xf>
    <xf numFmtId="279" fontId="66" fillId="0" borderId="29">
      <alignment horizontal="right" vertical="center"/>
    </xf>
    <xf numFmtId="279" fontId="66" fillId="0" borderId="29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9" fontId="66" fillId="0" borderId="29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66" fillId="0" borderId="5">
      <alignment horizontal="right" vertical="center"/>
    </xf>
    <xf numFmtId="278" fontId="183" fillId="0" borderId="5">
      <alignment horizontal="right" vertical="center"/>
    </xf>
    <xf numFmtId="276" fontId="88" fillId="0" borderId="5">
      <alignment horizontal="right" vertical="center"/>
    </xf>
    <xf numFmtId="284" fontId="88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6" fontId="88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80" fontId="52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90" fontId="52" fillId="0" borderId="5">
      <alignment horizontal="right" vertical="center"/>
    </xf>
    <xf numFmtId="290" fontId="52" fillId="0" borderId="5">
      <alignment horizontal="right" vertical="center"/>
    </xf>
    <xf numFmtId="290" fontId="52" fillId="0" borderId="5">
      <alignment horizontal="right" vertical="center"/>
    </xf>
    <xf numFmtId="290" fontId="52" fillId="0" borderId="5">
      <alignment horizontal="right" vertical="center"/>
    </xf>
    <xf numFmtId="290" fontId="52" fillId="0" borderId="5">
      <alignment horizontal="right" vertical="center"/>
    </xf>
    <xf numFmtId="290" fontId="52" fillId="0" borderId="5">
      <alignment horizontal="right" vertical="center"/>
    </xf>
    <xf numFmtId="291" fontId="52" fillId="0" borderId="29">
      <alignment horizontal="right" vertical="center"/>
    </xf>
    <xf numFmtId="291" fontId="52" fillId="0" borderId="29">
      <alignment horizontal="right" vertical="center"/>
    </xf>
    <xf numFmtId="291" fontId="52" fillId="0" borderId="29">
      <alignment horizontal="right" vertical="center"/>
    </xf>
    <xf numFmtId="291" fontId="52" fillId="0" borderId="29">
      <alignment horizontal="right" vertical="center"/>
    </xf>
    <xf numFmtId="290" fontId="52" fillId="0" borderId="5">
      <alignment horizontal="right" vertical="center"/>
    </xf>
    <xf numFmtId="290" fontId="52" fillId="0" borderId="5">
      <alignment horizontal="right" vertical="center"/>
    </xf>
    <xf numFmtId="291" fontId="52" fillId="0" borderId="29">
      <alignment horizontal="right" vertical="center"/>
    </xf>
    <xf numFmtId="291" fontId="52" fillId="0" borderId="29">
      <alignment horizontal="right" vertical="center"/>
    </xf>
    <xf numFmtId="290" fontId="52" fillId="0" borderId="5">
      <alignment horizontal="right" vertical="center"/>
    </xf>
    <xf numFmtId="290" fontId="52" fillId="0" borderId="5">
      <alignment horizontal="right" vertical="center"/>
    </xf>
    <xf numFmtId="291" fontId="52" fillId="0" borderId="29">
      <alignment horizontal="right" vertical="center"/>
    </xf>
    <xf numFmtId="291" fontId="52" fillId="0" borderId="29">
      <alignment horizontal="right" vertical="center"/>
    </xf>
    <xf numFmtId="291" fontId="52" fillId="0" borderId="29">
      <alignment horizontal="right" vertical="center"/>
    </xf>
    <xf numFmtId="291" fontId="52" fillId="0" borderId="29">
      <alignment horizontal="right" vertical="center"/>
    </xf>
    <xf numFmtId="290" fontId="52" fillId="0" borderId="5">
      <alignment horizontal="right" vertical="center"/>
    </xf>
    <xf numFmtId="290" fontId="52" fillId="0" borderId="5">
      <alignment horizontal="right" vertical="center"/>
    </xf>
    <xf numFmtId="290" fontId="52" fillId="0" borderId="5">
      <alignment horizontal="right" vertical="center"/>
    </xf>
    <xf numFmtId="290" fontId="52" fillId="0" borderId="5">
      <alignment horizontal="right" vertical="center"/>
    </xf>
    <xf numFmtId="291" fontId="52" fillId="0" borderId="29">
      <alignment horizontal="right" vertical="center"/>
    </xf>
    <xf numFmtId="291" fontId="52" fillId="0" borderId="29">
      <alignment horizontal="right" vertical="center"/>
    </xf>
    <xf numFmtId="290" fontId="52" fillId="0" borderId="5">
      <alignment horizontal="right" vertical="center"/>
    </xf>
    <xf numFmtId="290" fontId="52" fillId="0" borderId="5">
      <alignment horizontal="right" vertical="center"/>
    </xf>
    <xf numFmtId="290" fontId="52" fillId="0" borderId="5">
      <alignment horizontal="right" vertical="center"/>
    </xf>
    <xf numFmtId="290" fontId="52" fillId="0" borderId="5">
      <alignment horizontal="right" vertical="center"/>
    </xf>
    <xf numFmtId="290" fontId="52" fillId="0" borderId="5">
      <alignment horizontal="right" vertical="center"/>
    </xf>
    <xf numFmtId="290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82" fontId="52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1" fontId="68" fillId="0" borderId="5">
      <alignment horizontal="right" vertical="center"/>
    </xf>
    <xf numFmtId="277" fontId="106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3" fontId="52" fillId="0" borderId="5">
      <alignment horizontal="right" vertical="center"/>
    </xf>
    <xf numFmtId="273" fontId="52" fillId="0" borderId="5">
      <alignment horizontal="right" vertical="center"/>
    </xf>
    <xf numFmtId="273" fontId="52" fillId="0" borderId="5">
      <alignment horizontal="right" vertical="center"/>
    </xf>
    <xf numFmtId="27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7" fontId="106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85" fontId="68" fillId="0" borderId="29">
      <alignment horizontal="right" vertical="center"/>
    </xf>
    <xf numFmtId="285" fontId="68" fillId="0" borderId="29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85" fontId="68" fillId="0" borderId="29">
      <alignment horizontal="right" vertical="center"/>
    </xf>
    <xf numFmtId="271" fontId="68" fillId="0" borderId="5">
      <alignment horizontal="right" vertical="center"/>
    </xf>
    <xf numFmtId="285" fontId="68" fillId="0" borderId="29">
      <alignment horizontal="right" vertical="center"/>
    </xf>
    <xf numFmtId="285" fontId="68" fillId="0" borderId="29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85" fontId="68" fillId="0" borderId="29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85" fontId="68" fillId="0" borderId="29">
      <alignment horizontal="right" vertical="center"/>
    </xf>
    <xf numFmtId="271" fontId="68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5" fontId="182" fillId="0" borderId="29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4" fontId="182" fillId="0" borderId="5">
      <alignment horizontal="right" vertical="center"/>
    </xf>
    <xf numFmtId="277" fontId="106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71" fontId="68" fillId="0" borderId="5">
      <alignment horizontal="right" vertical="center"/>
    </xf>
    <xf numFmtId="285" fontId="68" fillId="0" borderId="29">
      <alignment horizontal="right" vertical="center"/>
    </xf>
    <xf numFmtId="283" fontId="57" fillId="0" borderId="29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3" fontId="57" fillId="0" borderId="29">
      <alignment horizontal="right" vertical="center"/>
    </xf>
    <xf numFmtId="283" fontId="57" fillId="0" borderId="29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4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7" fontId="106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86" fontId="88" fillId="0" borderId="5">
      <alignment horizontal="right" vertical="center"/>
    </xf>
    <xf numFmtId="286" fontId="88" fillId="0" borderId="5">
      <alignment horizontal="right" vertical="center"/>
    </xf>
    <xf numFmtId="286" fontId="88" fillId="0" borderId="5">
      <alignment horizontal="right" vertical="center"/>
    </xf>
    <xf numFmtId="292" fontId="88" fillId="0" borderId="29">
      <alignment horizontal="right" vertical="center"/>
    </xf>
    <xf numFmtId="292" fontId="88" fillId="0" borderId="29">
      <alignment horizontal="right" vertical="center"/>
    </xf>
    <xf numFmtId="286" fontId="88" fillId="0" borderId="5">
      <alignment horizontal="right" vertical="center"/>
    </xf>
    <xf numFmtId="286" fontId="88" fillId="0" borderId="5">
      <alignment horizontal="right" vertical="center"/>
    </xf>
    <xf numFmtId="292" fontId="88" fillId="0" borderId="29">
      <alignment horizontal="right" vertical="center"/>
    </xf>
    <xf numFmtId="286" fontId="88" fillId="0" borderId="5">
      <alignment horizontal="right" vertical="center"/>
    </xf>
    <xf numFmtId="292" fontId="88" fillId="0" borderId="29">
      <alignment horizontal="right" vertical="center"/>
    </xf>
    <xf numFmtId="292" fontId="88" fillId="0" borderId="29">
      <alignment horizontal="right" vertical="center"/>
    </xf>
    <xf numFmtId="286" fontId="88" fillId="0" borderId="5">
      <alignment horizontal="right" vertical="center"/>
    </xf>
    <xf numFmtId="286" fontId="88" fillId="0" borderId="5">
      <alignment horizontal="right" vertical="center"/>
    </xf>
    <xf numFmtId="292" fontId="88" fillId="0" borderId="29">
      <alignment horizontal="right" vertical="center"/>
    </xf>
    <xf numFmtId="286" fontId="88" fillId="0" borderId="5">
      <alignment horizontal="right" vertical="center"/>
    </xf>
    <xf numFmtId="286" fontId="88" fillId="0" borderId="5">
      <alignment horizontal="right" vertical="center"/>
    </xf>
    <xf numFmtId="286" fontId="88" fillId="0" borderId="5">
      <alignment horizontal="right" vertical="center"/>
    </xf>
    <xf numFmtId="286" fontId="88" fillId="0" borderId="5">
      <alignment horizontal="right" vertical="center"/>
    </xf>
    <xf numFmtId="283" fontId="57" fillId="0" borderId="29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3" fontId="57" fillId="0" borderId="29">
      <alignment horizontal="right" vertical="center"/>
    </xf>
    <xf numFmtId="283" fontId="57" fillId="0" borderId="29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85" fontId="68" fillId="0" borderId="29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6" fontId="8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81" fontId="57" fillId="0" borderId="5">
      <alignment horizontal="right" vertical="center"/>
    </xf>
    <xf numFmtId="288" fontId="184" fillId="4" borderId="30" applyFont="0" applyFill="0" applyBorder="0"/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71" fontId="68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1" fontId="68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77" fontId="106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4" fontId="182" fillId="0" borderId="5">
      <alignment horizontal="right" vertical="center"/>
    </xf>
    <xf numFmtId="271" fontId="68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63" fontId="52" fillId="0" borderId="5">
      <alignment horizontal="right" vertical="center"/>
    </xf>
    <xf numFmtId="276" fontId="88" fillId="0" borderId="5">
      <alignment horizontal="right" vertical="center"/>
    </xf>
    <xf numFmtId="271" fontId="68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3" fontId="52" fillId="0" borderId="5">
      <alignment horizontal="right" vertical="center"/>
    </xf>
    <xf numFmtId="273" fontId="52" fillId="0" borderId="5">
      <alignment horizontal="right" vertical="center"/>
    </xf>
    <xf numFmtId="273" fontId="52" fillId="0" borderId="5">
      <alignment horizontal="right" vertical="center"/>
    </xf>
    <xf numFmtId="27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272" fontId="52" fillId="0" borderId="29">
      <alignment horizontal="right" vertical="center"/>
    </xf>
    <xf numFmtId="272" fontId="52" fillId="0" borderId="29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183" fontId="52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3" fontId="57" fillId="0" borderId="29">
      <alignment horizontal="right" vertical="center"/>
    </xf>
    <xf numFmtId="283" fontId="57" fillId="0" borderId="29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3" fontId="57" fillId="0" borderId="29">
      <alignment horizontal="right" vertical="center"/>
    </xf>
    <xf numFmtId="281" fontId="57" fillId="0" borderId="5">
      <alignment horizontal="right" vertical="center"/>
    </xf>
    <xf numFmtId="283" fontId="57" fillId="0" borderId="29">
      <alignment horizontal="right" vertical="center"/>
    </xf>
    <xf numFmtId="283" fontId="57" fillId="0" borderId="29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3" fontId="57" fillId="0" borderId="29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77" fontId="106" fillId="0" borderId="5">
      <alignment horizontal="right" vertical="center"/>
    </xf>
    <xf numFmtId="271" fontId="68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77" fontId="106" fillId="0" borderId="5">
      <alignment horizontal="right" vertical="center"/>
    </xf>
    <xf numFmtId="281" fontId="57" fillId="0" borderId="5">
      <alignment horizontal="right" vertical="center"/>
    </xf>
    <xf numFmtId="277" fontId="106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81" fontId="57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71" fontId="68" fillId="0" borderId="5">
      <alignment horizontal="right" vertical="center"/>
    </xf>
    <xf numFmtId="293" fontId="185" fillId="0" borderId="5">
      <alignment horizontal="right" vertical="center"/>
    </xf>
    <xf numFmtId="0" fontId="186" fillId="0" borderId="0">
      <alignment horizontal="centerContinuous"/>
    </xf>
    <xf numFmtId="209" fontId="117" fillId="0" borderId="11">
      <protection hidden="1"/>
    </xf>
    <xf numFmtId="49" fontId="69" fillId="0" borderId="0" applyFill="0" applyBorder="0" applyAlignment="0"/>
    <xf numFmtId="294" fontId="12" fillId="0" borderId="0" applyFill="0" applyBorder="0" applyAlignment="0"/>
    <xf numFmtId="295" fontId="12" fillId="0" borderId="0" applyFill="0" applyBorder="0" applyAlignment="0"/>
    <xf numFmtId="190" fontId="68" fillId="0" borderId="5">
      <alignment horizontal="center"/>
    </xf>
    <xf numFmtId="0" fontId="68" fillId="0" borderId="0" applyNumberFormat="0" applyFill="0" applyBorder="0" applyAlignment="0" applyProtection="0"/>
    <xf numFmtId="190" fontId="68" fillId="0" borderId="5">
      <alignment horizontal="center"/>
    </xf>
    <xf numFmtId="190" fontId="68" fillId="0" borderId="5">
      <alignment horizontal="center"/>
    </xf>
    <xf numFmtId="0" fontId="68" fillId="0" borderId="0" applyNumberFormat="0" applyFill="0" applyBorder="0" applyAlignment="0" applyProtection="0"/>
    <xf numFmtId="296" fontId="187" fillId="0" borderId="0" applyNumberFormat="0" applyFont="0" applyFill="0" applyBorder="0" applyAlignment="0">
      <alignment horizontal="centerContinuous"/>
    </xf>
    <xf numFmtId="0" fontId="59" fillId="0" borderId="0">
      <alignment vertical="center" wrapText="1"/>
      <protection locked="0"/>
    </xf>
    <xf numFmtId="0" fontId="68" fillId="0" borderId="0" applyNumberFormat="0" applyFill="0" applyBorder="0" applyAlignment="0" applyProtection="0"/>
    <xf numFmtId="0" fontId="188" fillId="0" borderId="31"/>
    <xf numFmtId="0" fontId="188" fillId="0" borderId="31"/>
    <xf numFmtId="0" fontId="132" fillId="0" borderId="31"/>
    <xf numFmtId="0" fontId="132" fillId="0" borderId="31"/>
    <xf numFmtId="0" fontId="188" fillId="0" borderId="31"/>
    <xf numFmtId="0" fontId="188" fillId="0" borderId="31"/>
    <xf numFmtId="0" fontId="188" fillId="0" borderId="31"/>
    <xf numFmtId="0" fontId="188" fillId="0" borderId="32"/>
    <xf numFmtId="0" fontId="188" fillId="0" borderId="31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06" fillId="0" borderId="10" applyNumberFormat="0" applyBorder="0" applyAlignment="0"/>
    <xf numFmtId="0" fontId="189" fillId="0" borderId="24" applyNumberFormat="0" applyBorder="0" applyAlignment="0">
      <alignment horizontal="center"/>
    </xf>
    <xf numFmtId="3" fontId="190" fillId="0" borderId="18" applyNumberFormat="0" applyBorder="0" applyAlignment="0"/>
    <xf numFmtId="0" fontId="191" fillId="0" borderId="0" applyFont="0">
      <alignment horizontal="centerContinuous"/>
    </xf>
    <xf numFmtId="49" fontId="192" fillId="0" borderId="0">
      <alignment horizontal="justify" vertical="center" wrapText="1"/>
    </xf>
    <xf numFmtId="0" fontId="193" fillId="0" borderId="10">
      <alignment horizontal="center" vertical="center" wrapText="1"/>
    </xf>
    <xf numFmtId="0" fontId="194" fillId="0" borderId="0">
      <alignment horizontal="center"/>
    </xf>
    <xf numFmtId="40" fontId="134" fillId="0" borderId="0"/>
    <xf numFmtId="0" fontId="195" fillId="0" borderId="10"/>
    <xf numFmtId="3" fontId="196" fillId="0" borderId="0" applyNumberFormat="0" applyFill="0" applyBorder="0" applyAlignment="0" applyProtection="0">
      <alignment horizontal="center" wrapText="1"/>
    </xf>
    <xf numFmtId="0" fontId="197" fillId="0" borderId="3" applyBorder="0" applyAlignment="0">
      <alignment horizontal="center" vertical="center"/>
    </xf>
    <xf numFmtId="0" fontId="198" fillId="0" borderId="0" applyNumberFormat="0" applyFill="0" applyBorder="0" applyAlignment="0" applyProtection="0">
      <alignment horizontal="centerContinuous"/>
    </xf>
    <xf numFmtId="0" fontId="135" fillId="0" borderId="33" applyNumberFormat="0" applyFill="0" applyBorder="0" applyAlignment="0" applyProtection="0">
      <alignment horizontal="center" vertical="center" wrapText="1"/>
    </xf>
    <xf numFmtId="4" fontId="199" fillId="0" borderId="0">
      <alignment horizontal="left" indent="1"/>
    </xf>
    <xf numFmtId="3" fontId="236" fillId="0" borderId="8" applyNumberFormat="0" applyAlignment="0">
      <alignment horizontal="center" vertical="center"/>
    </xf>
    <xf numFmtId="3" fontId="237" fillId="0" borderId="10" applyNumberFormat="0" applyAlignment="0">
      <alignment horizontal="left" wrapText="1"/>
    </xf>
    <xf numFmtId="0" fontId="200" fillId="0" borderId="34" applyNumberFormat="0" applyBorder="0" applyAlignment="0">
      <alignment vertical="center"/>
    </xf>
    <xf numFmtId="0" fontId="12" fillId="0" borderId="14" applyNumberFormat="0" applyFont="0" applyFill="0" applyAlignment="0" applyProtection="0"/>
    <xf numFmtId="0" fontId="154" fillId="0" borderId="35" applyNumberFormat="0" applyAlignment="0">
      <alignment horizontal="center"/>
    </xf>
    <xf numFmtId="0" fontId="12" fillId="0" borderId="0"/>
    <xf numFmtId="0" fontId="12" fillId="0" borderId="0"/>
    <xf numFmtId="0" fontId="195" fillId="0" borderId="36">
      <alignment horizontal="center"/>
    </xf>
    <xf numFmtId="181" fontId="12" fillId="0" borderId="0" applyFont="0" applyFill="0" applyBorder="0" applyAlignment="0" applyProtection="0"/>
    <xf numFmtId="297" fontId="12" fillId="0" borderId="0" applyFont="0" applyFill="0" applyBorder="0" applyAlignment="0" applyProtection="0"/>
    <xf numFmtId="298" fontId="12" fillId="0" borderId="7" applyFont="0" applyFill="0" applyBorder="0" applyProtection="0">
      <alignment horizontal="center"/>
      <protection locked="0"/>
    </xf>
    <xf numFmtId="298" fontId="12" fillId="0" borderId="7" applyFont="0" applyFill="0" applyBorder="0" applyProtection="0">
      <alignment horizontal="center"/>
      <protection locked="0"/>
    </xf>
    <xf numFmtId="299" fontId="119" fillId="0" borderId="37" applyFont="0" applyFill="0" applyBorder="0" applyProtection="0">
      <alignment horizontal="center"/>
    </xf>
    <xf numFmtId="38" fontId="12" fillId="0" borderId="2" applyFont="0" applyFill="0" applyBorder="0" applyAlignment="0" applyProtection="0">
      <protection locked="0"/>
    </xf>
    <xf numFmtId="38" fontId="12" fillId="0" borderId="2" applyFont="0" applyFill="0" applyBorder="0" applyAlignment="0" applyProtection="0">
      <protection locked="0"/>
    </xf>
    <xf numFmtId="15" fontId="12" fillId="0" borderId="2" applyFont="0" applyFill="0" applyBorder="0" applyProtection="0">
      <alignment horizontal="center"/>
      <protection locked="0"/>
    </xf>
    <xf numFmtId="15" fontId="12" fillId="0" borderId="2" applyFont="0" applyFill="0" applyBorder="0" applyProtection="0">
      <alignment horizontal="center"/>
      <protection locked="0"/>
    </xf>
    <xf numFmtId="10" fontId="12" fillId="0" borderId="2" applyFont="0" applyFill="0" applyBorder="0" applyProtection="0">
      <alignment horizontal="center"/>
      <protection locked="0"/>
    </xf>
    <xf numFmtId="10" fontId="12" fillId="0" borderId="2" applyFont="0" applyFill="0" applyBorder="0" applyProtection="0">
      <alignment horizontal="center"/>
      <protection locked="0"/>
    </xf>
    <xf numFmtId="300" fontId="12" fillId="0" borderId="2" applyFont="0" applyFill="0" applyBorder="0" applyProtection="0">
      <alignment horizontal="center"/>
    </xf>
    <xf numFmtId="300" fontId="12" fillId="0" borderId="2" applyFont="0" applyFill="0" applyBorder="0" applyProtection="0">
      <alignment horizontal="center"/>
    </xf>
    <xf numFmtId="248" fontId="145" fillId="0" borderId="0" applyFont="0" applyFill="0" applyBorder="0" applyAlignment="0" applyProtection="0"/>
    <xf numFmtId="176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139" fillId="0" borderId="23">
      <alignment horizontal="center"/>
    </xf>
    <xf numFmtId="295" fontId="68" fillId="0" borderId="0"/>
    <xf numFmtId="295" fontId="68" fillId="0" borderId="0"/>
    <xf numFmtId="302" fontId="68" fillId="0" borderId="2"/>
    <xf numFmtId="302" fontId="68" fillId="0" borderId="2"/>
    <xf numFmtId="0" fontId="201" fillId="0" borderId="0"/>
    <xf numFmtId="3" fontId="68" fillId="0" borderId="0" applyNumberFormat="0" applyBorder="0" applyAlignment="0" applyProtection="0">
      <alignment horizontal="centerContinuous"/>
      <protection locked="0"/>
    </xf>
    <xf numFmtId="3" fontId="75" fillId="0" borderId="0">
      <protection locked="0"/>
    </xf>
    <xf numFmtId="0" fontId="201" fillId="0" borderId="0"/>
    <xf numFmtId="0" fontId="202" fillId="0" borderId="38" applyFill="0" applyBorder="0" applyAlignment="0">
      <alignment horizontal="center"/>
    </xf>
    <xf numFmtId="5" fontId="203" fillId="28" borderId="3">
      <alignment vertical="top"/>
    </xf>
    <xf numFmtId="0" fontId="192" fillId="29" borderId="2">
      <alignment horizontal="left" vertical="center"/>
    </xf>
    <xf numFmtId="6" fontId="204" fillId="30" borderId="3"/>
    <xf numFmtId="5" fontId="205" fillId="0" borderId="3">
      <alignment horizontal="left" vertical="top"/>
    </xf>
    <xf numFmtId="0" fontId="206" fillId="31" borderId="0">
      <alignment horizontal="left" vertical="center"/>
    </xf>
    <xf numFmtId="5" fontId="207" fillId="0" borderId="8">
      <alignment horizontal="left" vertical="top"/>
    </xf>
    <xf numFmtId="0" fontId="208" fillId="0" borderId="8">
      <alignment horizontal="left"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42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0" fontId="209" fillId="0" borderId="0" applyNumberFormat="0" applyFont="0" applyFill="0" applyBorder="0" applyProtection="0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0" fillId="0" borderId="39" applyNumberFormat="0" applyFont="0" applyAlignment="0">
      <alignment horizontal="center"/>
    </xf>
    <xf numFmtId="0" fontId="211" fillId="0" borderId="0" applyNumberFormat="0" applyFill="0" applyBorder="0" applyAlignment="0" applyProtection="0"/>
    <xf numFmtId="0" fontId="88" fillId="0" borderId="40" applyFont="0" applyBorder="0" applyAlignment="0">
      <alignment horizontal="center"/>
    </xf>
    <xf numFmtId="181" fontId="52" fillId="0" borderId="0" applyFont="0" applyFill="0" applyBorder="0" applyAlignment="0" applyProtection="0"/>
    <xf numFmtId="0" fontId="175" fillId="0" borderId="0" applyNumberFormat="0" applyFill="0" applyBorder="0" applyAlignment="0" applyProtection="0"/>
    <xf numFmtId="0" fontId="212" fillId="0" borderId="0">
      <alignment vertical="center"/>
    </xf>
    <xf numFmtId="42" fontId="213" fillId="0" borderId="0" applyFont="0" applyFill="0" applyBorder="0" applyAlignment="0" applyProtection="0"/>
    <xf numFmtId="44" fontId="213" fillId="0" borderId="0" applyFont="0" applyFill="0" applyBorder="0" applyAlignment="0" applyProtection="0"/>
    <xf numFmtId="0" fontId="213" fillId="0" borderId="0"/>
    <xf numFmtId="0" fontId="214" fillId="0" borderId="0" applyFont="0" applyFill="0" applyBorder="0" applyAlignment="0" applyProtection="0"/>
    <xf numFmtId="0" fontId="214" fillId="0" borderId="0" applyFont="0" applyFill="0" applyBorder="0" applyAlignment="0" applyProtection="0"/>
    <xf numFmtId="0" fontId="26" fillId="0" borderId="0">
      <alignment vertical="center"/>
    </xf>
    <xf numFmtId="40" fontId="215" fillId="0" borderId="0" applyFont="0" applyFill="0" applyBorder="0" applyAlignment="0" applyProtection="0"/>
    <xf numFmtId="38" fontId="215" fillId="0" borderId="0" applyFont="0" applyFill="0" applyBorder="0" applyAlignment="0" applyProtection="0"/>
    <xf numFmtId="0" fontId="215" fillId="0" borderId="0" applyFont="0" applyFill="0" applyBorder="0" applyAlignment="0" applyProtection="0"/>
    <xf numFmtId="0" fontId="215" fillId="0" borderId="0" applyFont="0" applyFill="0" applyBorder="0" applyAlignment="0" applyProtection="0"/>
    <xf numFmtId="9" fontId="216" fillId="0" borderId="0" applyBorder="0" applyAlignment="0" applyProtection="0"/>
    <xf numFmtId="0" fontId="217" fillId="0" borderId="0"/>
    <xf numFmtId="181" fontId="218" fillId="0" borderId="0" applyFont="0" applyFill="0" applyBorder="0" applyAlignment="0" applyProtection="0"/>
    <xf numFmtId="0" fontId="219" fillId="0" borderId="13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58" fillId="0" borderId="0" applyFont="0" applyFill="0" applyBorder="0" applyAlignment="0" applyProtection="0"/>
    <xf numFmtId="0" fontId="158" fillId="0" borderId="0" applyFont="0" applyFill="0" applyBorder="0" applyAlignment="0" applyProtection="0"/>
    <xf numFmtId="305" fontId="220" fillId="0" borderId="0" applyFont="0" applyFill="0" applyBorder="0" applyAlignment="0" applyProtection="0"/>
    <xf numFmtId="306" fontId="220" fillId="0" borderId="0" applyFont="0" applyFill="0" applyBorder="0" applyAlignment="0" applyProtection="0"/>
    <xf numFmtId="0" fontId="158" fillId="0" borderId="0"/>
    <xf numFmtId="0" fontId="221" fillId="0" borderId="0"/>
    <xf numFmtId="0" fontId="100" fillId="0" borderId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222" fillId="0" borderId="0" applyFont="0" applyFill="0" applyBorder="0" applyAlignment="0" applyProtection="0"/>
    <xf numFmtId="181" fontId="223" fillId="0" borderId="0" applyFont="0" applyFill="0" applyBorder="0" applyAlignment="0" applyProtection="0"/>
    <xf numFmtId="182" fontId="223" fillId="0" borderId="0" applyFon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0" fontId="226" fillId="0" borderId="0"/>
    <xf numFmtId="0" fontId="227" fillId="0" borderId="0"/>
    <xf numFmtId="202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/>
    <xf numFmtId="176" fontId="223" fillId="0" borderId="0" applyFont="0" applyFill="0" applyBorder="0" applyAlignment="0" applyProtection="0"/>
    <xf numFmtId="6" fontId="62" fillId="0" borderId="0" applyFont="0" applyFill="0" applyBorder="0" applyAlignment="0" applyProtection="0"/>
    <xf numFmtId="260" fontId="223" fillId="0" borderId="0" applyFon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2" fillId="0" borderId="0"/>
    <xf numFmtId="43" fontId="232" fillId="0" borderId="0" applyFont="0" applyFill="0" applyBorder="0" applyAlignment="0" applyProtection="0"/>
    <xf numFmtId="0" fontId="12" fillId="0" borderId="0"/>
    <xf numFmtId="43" fontId="85" fillId="0" borderId="0" applyFont="0" applyFill="0" applyBorder="0" applyAlignment="0" applyProtection="0"/>
    <xf numFmtId="0" fontId="85" fillId="0" borderId="0"/>
    <xf numFmtId="0" fontId="239" fillId="0" borderId="0"/>
    <xf numFmtId="43" fontId="85" fillId="0" borderId="0" applyFont="0" applyFill="0" applyBorder="0" applyAlignment="0" applyProtection="0"/>
    <xf numFmtId="0" fontId="12" fillId="0" borderId="0"/>
    <xf numFmtId="0" fontId="1" fillId="0" borderId="0"/>
    <xf numFmtId="0" fontId="26" fillId="0" borderId="0"/>
    <xf numFmtId="43" fontId="2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1" fillId="0" borderId="0"/>
    <xf numFmtId="182" fontId="241" fillId="0" borderId="0" applyFont="0" applyFill="0" applyBorder="0" applyAlignment="0" applyProtection="0"/>
    <xf numFmtId="0" fontId="241" fillId="0" borderId="0"/>
    <xf numFmtId="182" fontId="241" fillId="0" borderId="0" applyFont="0" applyFill="0" applyBorder="0" applyAlignment="0" applyProtection="0"/>
    <xf numFmtId="0" fontId="241" fillId="0" borderId="0"/>
    <xf numFmtId="182" fontId="241" fillId="0" borderId="0" applyFont="0" applyFill="0" applyBorder="0" applyAlignment="0" applyProtection="0"/>
    <xf numFmtId="0" fontId="241" fillId="0" borderId="0"/>
    <xf numFmtId="182" fontId="241" fillId="0" borderId="0" applyFont="0" applyFill="0" applyBorder="0" applyAlignment="0" applyProtection="0"/>
    <xf numFmtId="0" fontId="241" fillId="0" borderId="0"/>
    <xf numFmtId="182" fontId="241" fillId="0" borderId="0" applyFont="0" applyFill="0" applyBorder="0" applyAlignment="0" applyProtection="0"/>
    <xf numFmtId="0" fontId="241" fillId="0" borderId="0"/>
    <xf numFmtId="182" fontId="241" fillId="0" borderId="0" applyFont="0" applyFill="0" applyBorder="0" applyAlignment="0" applyProtection="0"/>
    <xf numFmtId="0" fontId="241" fillId="0" borderId="0"/>
    <xf numFmtId="182" fontId="241" fillId="0" borderId="0" applyFont="0" applyFill="0" applyBorder="0" applyAlignment="0" applyProtection="0"/>
    <xf numFmtId="0" fontId="241" fillId="0" borderId="0"/>
    <xf numFmtId="182" fontId="241" fillId="0" borderId="0" applyFont="0" applyFill="0" applyBorder="0" applyAlignment="0" applyProtection="0"/>
    <xf numFmtId="0" fontId="241" fillId="0" borderId="0"/>
    <xf numFmtId="182" fontId="241" fillId="0" borderId="0" applyFont="0" applyFill="0" applyBorder="0" applyAlignment="0" applyProtection="0"/>
    <xf numFmtId="0" fontId="241" fillId="0" borderId="0"/>
    <xf numFmtId="182" fontId="241" fillId="0" borderId="0" applyFont="0" applyFill="0" applyBorder="0" applyAlignment="0" applyProtection="0"/>
    <xf numFmtId="0" fontId="241" fillId="0" borderId="0"/>
    <xf numFmtId="182" fontId="241" fillId="0" borderId="0" applyFont="0" applyFill="0" applyBorder="0" applyAlignment="0" applyProtection="0"/>
    <xf numFmtId="0" fontId="241" fillId="0" borderId="0"/>
    <xf numFmtId="182" fontId="241" fillId="0" borderId="0" applyFont="0" applyFill="0" applyBorder="0" applyAlignment="0" applyProtection="0"/>
    <xf numFmtId="0" fontId="241" fillId="0" borderId="0"/>
    <xf numFmtId="182" fontId="2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2" fillId="0" borderId="0"/>
    <xf numFmtId="182" fontId="242" fillId="0" borderId="0" applyFont="0" applyFill="0" applyBorder="0" applyAlignment="0" applyProtection="0"/>
    <xf numFmtId="0" fontId="1" fillId="0" borderId="0"/>
    <xf numFmtId="182" fontId="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26" fillId="0" borderId="0" applyFont="0" applyFill="0" applyBorder="0" applyAlignment="0" applyProtection="0"/>
    <xf numFmtId="181" fontId="238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32" fillId="0" borderId="0" applyFont="0" applyFill="0" applyBorder="0" applyAlignment="0" applyProtection="0"/>
    <xf numFmtId="182" fontId="232" fillId="0" borderId="0" applyFont="0" applyFill="0" applyBorder="0" applyAlignment="0" applyProtection="0"/>
    <xf numFmtId="182" fontId="232" fillId="0" borderId="0" applyFont="0" applyFill="0" applyBorder="0" applyAlignment="0" applyProtection="0"/>
    <xf numFmtId="182" fontId="238" fillId="0" borderId="0" applyFont="0" applyFill="0" applyBorder="0" applyAlignment="0" applyProtection="0"/>
    <xf numFmtId="182" fontId="238" fillId="0" borderId="0" applyFont="0" applyFill="0" applyBorder="0" applyAlignment="0" applyProtection="0"/>
    <xf numFmtId="182" fontId="238" fillId="0" borderId="0" applyFont="0" applyFill="0" applyBorder="0" applyAlignment="0" applyProtection="0"/>
    <xf numFmtId="182" fontId="238" fillId="0" borderId="0" applyFont="0" applyFill="0" applyBorder="0" applyAlignment="0" applyProtection="0"/>
    <xf numFmtId="182" fontId="238" fillId="0" borderId="0" applyFont="0" applyFill="0" applyBorder="0" applyAlignment="0" applyProtection="0"/>
    <xf numFmtId="182" fontId="111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23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5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232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2" fillId="0" borderId="0" applyFont="0" applyFill="0" applyBorder="0" applyAlignment="0" applyProtection="0"/>
    <xf numFmtId="181" fontId="122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2" fillId="0" borderId="0" applyFont="0" applyFill="0" applyBorder="0" applyAlignment="0" applyProtection="0"/>
    <xf numFmtId="182" fontId="122" fillId="0" borderId="0" applyFont="0" applyFill="0" applyBorder="0" applyAlignment="0" applyProtection="0"/>
    <xf numFmtId="181" fontId="66" fillId="0" borderId="0" applyFont="0" applyFill="0" applyBorder="0" applyAlignment="0" applyProtection="0"/>
    <xf numFmtId="182" fontId="122" fillId="0" borderId="0" applyFont="0" applyFill="0" applyBorder="0" applyAlignment="0" applyProtection="0"/>
    <xf numFmtId="182" fontId="122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1" fontId="66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1" fontId="66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1" fontId="66" fillId="0" borderId="0" applyFont="0" applyFill="0" applyBorder="0" applyAlignment="0" applyProtection="0"/>
    <xf numFmtId="182" fontId="121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122" fillId="0" borderId="0" applyFont="0" applyFill="0" applyBorder="0" applyAlignment="0" applyProtection="0"/>
    <xf numFmtId="181" fontId="122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2" fontId="242" fillId="0" borderId="0" applyFont="0" applyFill="0" applyBorder="0" applyAlignment="0" applyProtection="0"/>
    <xf numFmtId="0" fontId="242" fillId="0" borderId="0"/>
    <xf numFmtId="182" fontId="232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85" fillId="0" borderId="0" applyFont="0" applyFill="0" applyBorder="0" applyAlignment="0" applyProtection="0"/>
    <xf numFmtId="182" fontId="85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1" fillId="0" borderId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3" fillId="0" borderId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0" fontId="243" fillId="0" borderId="0"/>
    <xf numFmtId="0" fontId="1" fillId="0" borderId="0"/>
    <xf numFmtId="182" fontId="1" fillId="0" borderId="0" applyFont="0" applyFill="0" applyBorder="0" applyAlignment="0" applyProtection="0"/>
    <xf numFmtId="182" fontId="12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21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181" fontId="12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0" fontId="239" fillId="0" borderId="0"/>
    <xf numFmtId="182" fontId="121" fillId="0" borderId="0" applyFont="0" applyFill="0" applyBorder="0" applyAlignment="0" applyProtection="0"/>
    <xf numFmtId="0" fontId="243" fillId="0" borderId="0"/>
    <xf numFmtId="182" fontId="243" fillId="0" borderId="0" applyFont="0" applyFill="0" applyBorder="0" applyAlignment="0" applyProtection="0"/>
    <xf numFmtId="182" fontId="243" fillId="0" borderId="0" applyFont="0" applyFill="0" applyBorder="0" applyAlignment="0" applyProtection="0"/>
    <xf numFmtId="0" fontId="243" fillId="0" borderId="0"/>
  </cellStyleXfs>
  <cellXfs count="382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168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6" fillId="0" borderId="0" xfId="0" applyFont="1"/>
    <xf numFmtId="0" fontId="4" fillId="0" borderId="2" xfId="0" applyFont="1" applyBorder="1" applyAlignment="1">
      <alignment vertical="center" wrapText="1"/>
    </xf>
    <xf numFmtId="0" fontId="20" fillId="0" borderId="0" xfId="0" applyFont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6" fillId="0" borderId="2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/>
    <xf numFmtId="0" fontId="4" fillId="0" borderId="2" xfId="0" quotePrefix="1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/>
    <xf numFmtId="0" fontId="26" fillId="0" borderId="2" xfId="0" applyFont="1" applyBorder="1" applyAlignment="1">
      <alignment vertical="center"/>
    </xf>
    <xf numFmtId="9" fontId="26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0" fontId="26" fillId="0" borderId="2" xfId="0" quotePrefix="1" applyFont="1" applyBorder="1" applyAlignment="1">
      <alignment horizontal="center"/>
    </xf>
    <xf numFmtId="166" fontId="26" fillId="0" borderId="2" xfId="0" quotePrefix="1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166" fontId="26" fillId="0" borderId="2" xfId="0" applyNumberFormat="1" applyFont="1" applyBorder="1" applyAlignment="1">
      <alignment horizontal="center" vertical="center"/>
    </xf>
    <xf numFmtId="166" fontId="26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 wrapText="1"/>
    </xf>
    <xf numFmtId="0" fontId="29" fillId="0" borderId="2" xfId="2" applyFont="1" applyBorder="1" applyAlignment="1">
      <alignment horizontal="center" vertical="center" wrapText="1"/>
    </xf>
    <xf numFmtId="166" fontId="26" fillId="0" borderId="2" xfId="2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0" borderId="2" xfId="2" applyFont="1" applyBorder="1" applyAlignment="1">
      <alignment horizontal="center" vertical="center" wrapText="1"/>
    </xf>
    <xf numFmtId="169" fontId="15" fillId="0" borderId="2" xfId="2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174" fontId="4" fillId="0" borderId="2" xfId="1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6" fontId="6" fillId="0" borderId="2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34" fillId="0" borderId="2" xfId="0" quotePrefix="1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vertical="center" wrapText="1"/>
    </xf>
    <xf numFmtId="0" fontId="35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vertical="center" wrapText="1"/>
    </xf>
    <xf numFmtId="0" fontId="36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2" xfId="2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" xfId="2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169" fontId="2" fillId="0" borderId="3" xfId="2" applyNumberFormat="1" applyFont="1" applyBorder="1" applyAlignment="1">
      <alignment horizontal="right" vertical="center" wrapText="1"/>
    </xf>
    <xf numFmtId="3" fontId="2" fillId="0" borderId="3" xfId="2" applyNumberFormat="1" applyFont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0" fontId="19" fillId="0" borderId="2" xfId="2" quotePrefix="1" applyFont="1" applyBorder="1" applyAlignment="1">
      <alignment horizontal="center" vertical="center" wrapText="1"/>
    </xf>
    <xf numFmtId="0" fontId="19" fillId="0" borderId="2" xfId="2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42" fillId="0" borderId="2" xfId="0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26" fillId="0" borderId="2" xfId="0" quotePrefix="1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167" fontId="42" fillId="0" borderId="2" xfId="1" applyNumberFormat="1" applyFont="1" applyFill="1" applyBorder="1" applyAlignment="1">
      <alignment horizontal="center" vertical="center" wrapText="1"/>
    </xf>
    <xf numFmtId="166" fontId="42" fillId="0" borderId="2" xfId="9" applyNumberFormat="1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horizontal="center" vertical="center" wrapText="1"/>
    </xf>
    <xf numFmtId="1" fontId="26" fillId="0" borderId="5" xfId="0" quotePrefix="1" applyNumberFormat="1" applyFont="1" applyBorder="1" applyAlignment="1">
      <alignment horizontal="center" vertical="center"/>
    </xf>
    <xf numFmtId="166" fontId="46" fillId="0" borderId="2" xfId="0" quotePrefix="1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/>
    </xf>
    <xf numFmtId="166" fontId="26" fillId="0" borderId="5" xfId="0" quotePrefix="1" applyNumberFormat="1" applyFont="1" applyBorder="1" applyAlignment="1">
      <alignment horizontal="center" vertical="center"/>
    </xf>
    <xf numFmtId="2" fontId="26" fillId="0" borderId="2" xfId="1" applyNumberFormat="1" applyFont="1" applyFill="1" applyBorder="1" applyAlignment="1">
      <alignment horizontal="center" vertical="center" wrapText="1"/>
    </xf>
    <xf numFmtId="166" fontId="26" fillId="0" borderId="2" xfId="1" applyNumberFormat="1" applyFont="1" applyFill="1" applyBorder="1" applyAlignment="1">
      <alignment horizontal="center" vertical="center" wrapText="1"/>
    </xf>
    <xf numFmtId="1" fontId="26" fillId="0" borderId="2" xfId="0" applyNumberFormat="1" applyFont="1" applyBorder="1" applyAlignment="1">
      <alignment horizontal="center" vertical="center" wrapText="1"/>
    </xf>
    <xf numFmtId="1" fontId="26" fillId="0" borderId="2" xfId="1" applyNumberFormat="1" applyFont="1" applyFill="1" applyBorder="1" applyAlignment="1">
      <alignment horizontal="center" vertical="center" wrapText="1"/>
    </xf>
    <xf numFmtId="166" fontId="26" fillId="0" borderId="3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73" fontId="26" fillId="0" borderId="9" xfId="0" applyNumberFormat="1" applyFont="1" applyBorder="1" applyAlignment="1">
      <alignment horizontal="center" vertical="center"/>
    </xf>
    <xf numFmtId="173" fontId="26" fillId="0" borderId="4" xfId="0" applyNumberFormat="1" applyFont="1" applyBorder="1" applyAlignment="1">
      <alignment horizontal="center" vertical="center"/>
    </xf>
    <xf numFmtId="173" fontId="26" fillId="0" borderId="2" xfId="0" applyNumberFormat="1" applyFont="1" applyBorder="1"/>
    <xf numFmtId="166" fontId="26" fillId="0" borderId="7" xfId="0" applyNumberFormat="1" applyFont="1" applyBorder="1" applyAlignment="1">
      <alignment horizontal="center" vertical="center" wrapText="1"/>
    </xf>
    <xf numFmtId="0" fontId="26" fillId="0" borderId="7" xfId="0" applyFont="1" applyBorder="1"/>
    <xf numFmtId="0" fontId="26" fillId="0" borderId="2" xfId="0" applyFont="1" applyBorder="1" applyAlignment="1">
      <alignment horizontal="center"/>
    </xf>
    <xf numFmtId="0" fontId="42" fillId="0" borderId="2" xfId="0" applyFont="1" applyBorder="1" applyAlignment="1">
      <alignment horizontal="justify" vertical="center"/>
    </xf>
    <xf numFmtId="0" fontId="16" fillId="0" borderId="3" xfId="0" applyFont="1" applyBorder="1" applyAlignment="1">
      <alignment horizontal="center" vertical="center"/>
    </xf>
    <xf numFmtId="168" fontId="10" fillId="0" borderId="3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horizontal="center" wrapText="1"/>
    </xf>
    <xf numFmtId="172" fontId="2" fillId="0" borderId="2" xfId="2" applyNumberFormat="1" applyFont="1" applyBorder="1" applyAlignment="1">
      <alignment horizontal="center" vertical="center" wrapText="1"/>
    </xf>
    <xf numFmtId="172" fontId="2" fillId="0" borderId="2" xfId="2" applyNumberFormat="1" applyFont="1" applyBorder="1" applyAlignment="1">
      <alignment horizontal="left" vertical="center" wrapText="1"/>
    </xf>
    <xf numFmtId="172" fontId="4" fillId="0" borderId="2" xfId="2" quotePrefix="1" applyNumberFormat="1" applyFont="1" applyBorder="1" applyAlignment="1">
      <alignment horizontal="center" vertical="center" wrapText="1"/>
    </xf>
    <xf numFmtId="172" fontId="4" fillId="0" borderId="2" xfId="2" applyNumberFormat="1" applyFont="1" applyBorder="1" applyAlignment="1">
      <alignment horizontal="left" vertical="center" wrapText="1"/>
    </xf>
    <xf numFmtId="172" fontId="4" fillId="0" borderId="2" xfId="2" applyNumberFormat="1" applyFont="1" applyBorder="1" applyAlignment="1">
      <alignment horizontal="center" vertical="center" wrapText="1"/>
    </xf>
    <xf numFmtId="172" fontId="3" fillId="0" borderId="2" xfId="2" applyNumberFormat="1" applyFont="1" applyBorder="1" applyAlignment="1">
      <alignment horizontal="left" vertical="center" wrapText="1"/>
    </xf>
    <xf numFmtId="172" fontId="4" fillId="0" borderId="2" xfId="2" quotePrefix="1" applyNumberFormat="1" applyFont="1" applyBorder="1" applyAlignment="1">
      <alignment horizontal="left" vertical="center" wrapText="1"/>
    </xf>
    <xf numFmtId="172" fontId="2" fillId="0" borderId="2" xfId="2" quotePrefix="1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wrapText="1"/>
    </xf>
    <xf numFmtId="172" fontId="2" fillId="0" borderId="2" xfId="0" applyNumberFormat="1" applyFont="1" applyBorder="1"/>
    <xf numFmtId="174" fontId="4" fillId="0" borderId="2" xfId="1" applyNumberFormat="1" applyFont="1" applyBorder="1"/>
    <xf numFmtId="3" fontId="32" fillId="0" borderId="2" xfId="0" applyNumberFormat="1" applyFont="1" applyBorder="1" applyAlignment="1">
      <alignment vertical="center" wrapText="1"/>
    </xf>
    <xf numFmtId="3" fontId="16" fillId="0" borderId="2" xfId="0" applyNumberFormat="1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0" fontId="39" fillId="0" borderId="0" xfId="0" applyFont="1"/>
    <xf numFmtId="169" fontId="2" fillId="0" borderId="2" xfId="0" applyNumberFormat="1" applyFont="1" applyBorder="1" applyAlignment="1">
      <alignment horizontal="center" vertical="center" wrapText="1"/>
    </xf>
    <xf numFmtId="169" fontId="13" fillId="0" borderId="2" xfId="2" applyNumberFormat="1" applyFont="1" applyBorder="1" applyAlignment="1">
      <alignment horizontal="center" vertical="center" wrapText="1"/>
    </xf>
    <xf numFmtId="169" fontId="13" fillId="0" borderId="2" xfId="0" applyNumberFormat="1" applyFont="1" applyBorder="1" applyAlignment="1">
      <alignment horizontal="center" vertical="center" wrapText="1"/>
    </xf>
    <xf numFmtId="169" fontId="10" fillId="0" borderId="2" xfId="2" quotePrefix="1" applyNumberFormat="1" applyFont="1" applyBorder="1" applyAlignment="1">
      <alignment horizontal="center" vertical="center" wrapText="1"/>
    </xf>
    <xf numFmtId="169" fontId="10" fillId="0" borderId="2" xfId="2" applyNumberFormat="1" applyFont="1" applyBorder="1" applyAlignment="1">
      <alignment vertical="center" wrapText="1"/>
    </xf>
    <xf numFmtId="169" fontId="10" fillId="0" borderId="2" xfId="2" applyNumberFormat="1" applyFont="1" applyBorder="1" applyAlignment="1">
      <alignment horizontal="center" vertical="center" wrapText="1"/>
    </xf>
    <xf numFmtId="171" fontId="10" fillId="0" borderId="2" xfId="2" applyNumberFormat="1" applyFont="1" applyBorder="1" applyAlignment="1">
      <alignment horizontal="center" vertical="center" wrapText="1"/>
    </xf>
    <xf numFmtId="171" fontId="10" fillId="0" borderId="2" xfId="2" quotePrefix="1" applyNumberFormat="1" applyFont="1" applyBorder="1" applyAlignment="1">
      <alignment horizontal="center" vertical="center" wrapText="1"/>
    </xf>
    <xf numFmtId="171" fontId="4" fillId="0" borderId="2" xfId="2" applyNumberFormat="1" applyFont="1" applyBorder="1" applyAlignment="1">
      <alignment horizontal="center" vertical="center" wrapText="1"/>
    </xf>
    <xf numFmtId="169" fontId="10" fillId="0" borderId="2" xfId="0" applyNumberFormat="1" applyFont="1" applyBorder="1" applyAlignment="1">
      <alignment horizontal="center" vertical="center" wrapText="1"/>
    </xf>
    <xf numFmtId="169" fontId="4" fillId="0" borderId="2" xfId="0" applyNumberFormat="1" applyFont="1" applyBorder="1" applyAlignment="1">
      <alignment horizontal="center" vertical="center" wrapText="1"/>
    </xf>
    <xf numFmtId="169" fontId="4" fillId="0" borderId="2" xfId="2" applyNumberFormat="1" applyFont="1" applyBorder="1" applyAlignment="1">
      <alignment horizontal="center" vertical="center" wrapText="1"/>
    </xf>
    <xf numFmtId="169" fontId="13" fillId="0" borderId="2" xfId="2" quotePrefix="1" applyNumberFormat="1" applyFont="1" applyBorder="1" applyAlignment="1">
      <alignment horizontal="center" vertical="center" wrapText="1"/>
    </xf>
    <xf numFmtId="169" fontId="13" fillId="0" borderId="2" xfId="2" applyNumberFormat="1" applyFont="1" applyBorder="1" applyAlignment="1">
      <alignment horizontal="left" vertical="center" wrapText="1"/>
    </xf>
    <xf numFmtId="169" fontId="15" fillId="0" borderId="2" xfId="0" applyNumberFormat="1" applyFont="1" applyBorder="1" applyAlignment="1">
      <alignment horizontal="center" vertical="center" wrapText="1"/>
    </xf>
    <xf numFmtId="169" fontId="15" fillId="0" borderId="2" xfId="0" applyNumberFormat="1" applyFont="1" applyBorder="1" applyAlignment="1">
      <alignment vertical="center" wrapText="1"/>
    </xf>
    <xf numFmtId="169" fontId="15" fillId="0" borderId="2" xfId="2" applyNumberFormat="1" applyFont="1" applyBorder="1" applyAlignment="1">
      <alignment horizontal="center" vertical="center" wrapText="1"/>
    </xf>
    <xf numFmtId="169" fontId="19" fillId="0" borderId="2" xfId="2" applyNumberFormat="1" applyFont="1" applyBorder="1" applyAlignment="1">
      <alignment horizontal="center" vertical="center" wrapText="1"/>
    </xf>
    <xf numFmtId="169" fontId="15" fillId="0" borderId="0" xfId="0" applyNumberFormat="1" applyFont="1" applyAlignment="1">
      <alignment wrapText="1"/>
    </xf>
    <xf numFmtId="169" fontId="10" fillId="0" borderId="2" xfId="0" applyNumberFormat="1" applyFont="1" applyBorder="1" applyAlignment="1">
      <alignment vertical="center" wrapText="1"/>
    </xf>
    <xf numFmtId="170" fontId="10" fillId="0" borderId="2" xfId="2" applyNumberFormat="1" applyFont="1" applyBorder="1" applyAlignment="1">
      <alignment horizontal="center" vertical="center" wrapText="1"/>
    </xf>
    <xf numFmtId="170" fontId="4" fillId="0" borderId="2" xfId="2" applyNumberFormat="1" applyFont="1" applyBorder="1" applyAlignment="1">
      <alignment horizontal="center" vertical="center" wrapText="1"/>
    </xf>
    <xf numFmtId="169" fontId="10" fillId="0" borderId="0" xfId="0" applyNumberFormat="1" applyFont="1" applyAlignment="1">
      <alignment wrapText="1"/>
    </xf>
    <xf numFmtId="175" fontId="10" fillId="0" borderId="0" xfId="0" applyNumberFormat="1" applyFont="1" applyAlignment="1">
      <alignment wrapText="1"/>
    </xf>
    <xf numFmtId="169" fontId="14" fillId="0" borderId="2" xfId="0" applyNumberFormat="1" applyFont="1" applyBorder="1" applyAlignment="1">
      <alignment vertical="center" wrapText="1"/>
    </xf>
    <xf numFmtId="169" fontId="14" fillId="0" borderId="0" xfId="0" applyNumberFormat="1" applyFont="1" applyAlignment="1">
      <alignment wrapText="1"/>
    </xf>
    <xf numFmtId="169" fontId="14" fillId="0" borderId="2" xfId="2" applyNumberFormat="1" applyFont="1" applyBorder="1" applyAlignment="1">
      <alignment vertical="center"/>
    </xf>
    <xf numFmtId="169" fontId="10" fillId="0" borderId="2" xfId="2" applyNumberFormat="1" applyFont="1" applyBorder="1" applyAlignment="1">
      <alignment horizontal="center" vertical="center"/>
    </xf>
    <xf numFmtId="170" fontId="10" fillId="0" borderId="2" xfId="0" applyNumberFormat="1" applyFont="1" applyBorder="1" applyAlignment="1">
      <alignment horizontal="center" vertical="center" wrapText="1"/>
    </xf>
    <xf numFmtId="170" fontId="10" fillId="0" borderId="2" xfId="0" applyNumberFormat="1" applyFont="1" applyBorder="1" applyAlignment="1">
      <alignment vertical="center" wrapText="1"/>
    </xf>
    <xf numFmtId="169" fontId="13" fillId="0" borderId="2" xfId="0" applyNumberFormat="1" applyFont="1" applyBorder="1" applyAlignment="1">
      <alignment vertical="center" wrapText="1"/>
    </xf>
    <xf numFmtId="169" fontId="14" fillId="0" borderId="2" xfId="0" applyNumberFormat="1" applyFont="1" applyBorder="1" applyAlignment="1">
      <alignment horizontal="center" vertical="center" wrapText="1"/>
    </xf>
    <xf numFmtId="169" fontId="14" fillId="0" borderId="2" xfId="2" applyNumberFormat="1" applyFont="1" applyBorder="1" applyAlignment="1">
      <alignment horizontal="center" vertical="center" wrapText="1"/>
    </xf>
    <xf numFmtId="169" fontId="3" fillId="0" borderId="2" xfId="2" applyNumberFormat="1" applyFont="1" applyBorder="1" applyAlignment="1">
      <alignment horizontal="center" vertical="center" wrapText="1"/>
    </xf>
    <xf numFmtId="170" fontId="13" fillId="0" borderId="2" xfId="0" applyNumberFormat="1" applyFont="1" applyBorder="1" applyAlignment="1">
      <alignment horizontal="center" vertical="center" wrapText="1"/>
    </xf>
    <xf numFmtId="170" fontId="14" fillId="0" borderId="0" xfId="0" applyNumberFormat="1" applyFont="1" applyAlignment="1">
      <alignment wrapText="1"/>
    </xf>
    <xf numFmtId="0" fontId="41" fillId="0" borderId="0" xfId="0" applyFont="1"/>
    <xf numFmtId="170" fontId="10" fillId="0" borderId="0" xfId="0" applyNumberFormat="1" applyFont="1" applyAlignment="1">
      <alignment wrapText="1"/>
    </xf>
    <xf numFmtId="169" fontId="3" fillId="0" borderId="2" xfId="0" applyNumberFormat="1" applyFont="1" applyBorder="1" applyAlignment="1">
      <alignment horizontal="center" vertical="center" wrapText="1"/>
    </xf>
    <xf numFmtId="170" fontId="4" fillId="0" borderId="2" xfId="0" applyNumberFormat="1" applyFont="1" applyBorder="1" applyAlignment="1">
      <alignment horizontal="center" vertical="center" wrapText="1"/>
    </xf>
    <xf numFmtId="169" fontId="13" fillId="0" borderId="2" xfId="7" applyNumberFormat="1" applyFont="1" applyBorder="1" applyAlignment="1">
      <alignment horizontal="center" vertical="center" wrapText="1"/>
    </xf>
    <xf numFmtId="169" fontId="13" fillId="0" borderId="2" xfId="7" applyNumberFormat="1" applyFont="1" applyBorder="1" applyAlignment="1">
      <alignment vertical="center" wrapText="1"/>
    </xf>
    <xf numFmtId="169" fontId="10" fillId="0" borderId="2" xfId="7" applyNumberFormat="1" applyFont="1" applyBorder="1" applyAlignment="1">
      <alignment horizontal="center" vertical="center" wrapText="1"/>
    </xf>
    <xf numFmtId="169" fontId="13" fillId="0" borderId="2" xfId="2" applyNumberFormat="1" applyFont="1" applyBorder="1" applyAlignment="1">
      <alignment vertical="center" wrapText="1"/>
    </xf>
    <xf numFmtId="169" fontId="15" fillId="0" borderId="2" xfId="7" applyNumberFormat="1" applyFont="1" applyBorder="1" applyAlignment="1">
      <alignment horizontal="center" vertical="center" wrapText="1"/>
    </xf>
    <xf numFmtId="169" fontId="15" fillId="0" borderId="2" xfId="7" applyNumberFormat="1" applyFont="1" applyBorder="1" applyAlignment="1">
      <alignment vertical="center" wrapText="1"/>
    </xf>
    <xf numFmtId="169" fontId="14" fillId="0" borderId="2" xfId="7" applyNumberFormat="1" applyFont="1" applyBorder="1" applyAlignment="1">
      <alignment horizontal="center" vertical="center" wrapText="1"/>
    </xf>
    <xf numFmtId="169" fontId="10" fillId="0" borderId="2" xfId="7" quotePrefix="1" applyNumberFormat="1" applyFont="1" applyBorder="1" applyAlignment="1">
      <alignment horizontal="center" vertical="center" wrapText="1"/>
    </xf>
    <xf numFmtId="169" fontId="10" fillId="0" borderId="2" xfId="7" applyNumberFormat="1" applyFont="1" applyBorder="1" applyAlignment="1">
      <alignment vertical="center" wrapText="1"/>
    </xf>
    <xf numFmtId="169" fontId="15" fillId="0" borderId="2" xfId="7" applyNumberFormat="1" applyFont="1" applyBorder="1" applyAlignment="1">
      <alignment horizontal="left" vertical="center" wrapText="1"/>
    </xf>
    <xf numFmtId="169" fontId="13" fillId="0" borderId="2" xfId="7" applyNumberFormat="1" applyFont="1" applyBorder="1" applyAlignment="1">
      <alignment horizontal="center" wrapText="1"/>
    </xf>
    <xf numFmtId="169" fontId="13" fillId="0" borderId="2" xfId="7" applyNumberFormat="1" applyFont="1" applyBorder="1" applyAlignment="1">
      <alignment horizontal="left" wrapText="1"/>
    </xf>
    <xf numFmtId="169" fontId="10" fillId="0" borderId="2" xfId="7" applyNumberFormat="1" applyFont="1" applyBorder="1" applyAlignment="1">
      <alignment horizontal="left" wrapText="1"/>
    </xf>
    <xf numFmtId="169" fontId="10" fillId="0" borderId="2" xfId="7" applyNumberFormat="1" applyFont="1" applyBorder="1" applyAlignment="1">
      <alignment horizontal="center" wrapText="1"/>
    </xf>
    <xf numFmtId="169" fontId="10" fillId="0" borderId="2" xfId="0" applyNumberFormat="1" applyFont="1" applyBorder="1" applyAlignment="1">
      <alignment wrapText="1"/>
    </xf>
    <xf numFmtId="169" fontId="40" fillId="0" borderId="0" xfId="0" applyNumberFormat="1" applyFont="1" applyAlignment="1">
      <alignment wrapText="1"/>
    </xf>
    <xf numFmtId="0" fontId="4" fillId="0" borderId="2" xfId="2" quotePrefix="1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3" fontId="4" fillId="0" borderId="0" xfId="0" applyNumberFormat="1" applyFont="1" applyAlignment="1">
      <alignment wrapText="1"/>
    </xf>
    <xf numFmtId="0" fontId="4" fillId="0" borderId="2" xfId="0" applyFont="1" applyBorder="1" applyAlignment="1">
      <alignment wrapText="1"/>
    </xf>
    <xf numFmtId="0" fontId="10" fillId="0" borderId="2" xfId="2" quotePrefix="1" applyFont="1" applyBorder="1" applyAlignment="1">
      <alignment horizontal="center" vertical="center" wrapText="1"/>
    </xf>
    <xf numFmtId="0" fontId="10" fillId="0" borderId="2" xfId="2" applyFont="1" applyBorder="1" applyAlignment="1">
      <alignment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4" fontId="39" fillId="0" borderId="0" xfId="0" applyNumberFormat="1" applyFont="1"/>
    <xf numFmtId="0" fontId="16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wrapText="1"/>
    </xf>
    <xf numFmtId="0" fontId="31" fillId="0" borderId="2" xfId="0" applyFont="1" applyBorder="1" applyAlignment="1">
      <alignment horizontal="center" wrapText="1"/>
    </xf>
    <xf numFmtId="0" fontId="31" fillId="0" borderId="2" xfId="0" applyFont="1" applyBorder="1"/>
    <xf numFmtId="0" fontId="31" fillId="0" borderId="2" xfId="0" applyFont="1" applyBorder="1" applyAlignment="1">
      <alignment wrapText="1"/>
    </xf>
    <xf numFmtId="0" fontId="42" fillId="0" borderId="2" xfId="0" applyFont="1" applyBorder="1" applyAlignment="1">
      <alignment horizontal="center" wrapText="1"/>
    </xf>
    <xf numFmtId="0" fontId="31" fillId="0" borderId="2" xfId="0" applyFont="1" applyBorder="1" applyAlignment="1">
      <alignment vertical="center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wrapText="1"/>
    </xf>
    <xf numFmtId="0" fontId="48" fillId="0" borderId="2" xfId="0" applyFont="1" applyBorder="1"/>
    <xf numFmtId="0" fontId="16" fillId="0" borderId="2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 vertical="center" wrapText="1"/>
    </xf>
    <xf numFmtId="166" fontId="16" fillId="0" borderId="4" xfId="0" applyNumberFormat="1" applyFont="1" applyBorder="1" applyAlignment="1">
      <alignment horizontal="center" vertical="center" wrapText="1"/>
    </xf>
    <xf numFmtId="1" fontId="16" fillId="0" borderId="2" xfId="1" applyNumberFormat="1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166" fontId="16" fillId="2" borderId="2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66" fontId="16" fillId="2" borderId="2" xfId="1" applyNumberFormat="1" applyFont="1" applyFill="1" applyBorder="1" applyAlignment="1">
      <alignment horizontal="center" vertical="center"/>
    </xf>
    <xf numFmtId="1" fontId="16" fillId="2" borderId="2" xfId="1" applyNumberFormat="1" applyFont="1" applyFill="1" applyBorder="1" applyAlignment="1">
      <alignment horizontal="center" vertical="center"/>
    </xf>
    <xf numFmtId="168" fontId="16" fillId="2" borderId="2" xfId="1" applyNumberFormat="1" applyFont="1" applyFill="1" applyBorder="1" applyAlignment="1">
      <alignment horizontal="center" vertical="center" wrapText="1"/>
    </xf>
    <xf numFmtId="1" fontId="16" fillId="2" borderId="2" xfId="1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/>
    <xf numFmtId="0" fontId="20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/>
    </xf>
    <xf numFmtId="2" fontId="5" fillId="0" borderId="2" xfId="0" applyNumberFormat="1" applyFont="1" applyBorder="1" applyAlignment="1">
      <alignment horizontal="center" vertical="center" wrapText="1"/>
    </xf>
    <xf numFmtId="2" fontId="33" fillId="0" borderId="2" xfId="0" applyNumberFormat="1" applyFont="1" applyBorder="1" applyAlignment="1">
      <alignment horizontal="center" vertical="center" wrapText="1"/>
    </xf>
    <xf numFmtId="2" fontId="32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2" fontId="244" fillId="0" borderId="2" xfId="0" applyNumberFormat="1" applyFont="1" applyBorder="1" applyAlignment="1">
      <alignment horizontal="center" vertical="center" wrapText="1"/>
    </xf>
    <xf numFmtId="2" fontId="34" fillId="0" borderId="2" xfId="0" applyNumberFormat="1" applyFont="1" applyBorder="1" applyAlignment="1">
      <alignment horizontal="center" vertical="center" wrapText="1"/>
    </xf>
    <xf numFmtId="166" fontId="34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32" fillId="0" borderId="2" xfId="0" applyNumberFormat="1" applyFont="1" applyBorder="1" applyAlignment="1">
      <alignment horizontal="center" vertical="center" wrapText="1"/>
    </xf>
    <xf numFmtId="1" fontId="32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" fontId="245" fillId="0" borderId="2" xfId="0" applyNumberFormat="1" applyFont="1" applyBorder="1" applyAlignment="1">
      <alignment horizontal="center" vertical="center" wrapText="1"/>
    </xf>
    <xf numFmtId="1" fontId="34" fillId="0" borderId="2" xfId="0" applyNumberFormat="1" applyFont="1" applyBorder="1" applyAlignment="1">
      <alignment horizontal="center" vertical="center" wrapText="1"/>
    </xf>
    <xf numFmtId="166" fontId="244" fillId="0" borderId="2" xfId="0" applyNumberFormat="1" applyFont="1" applyBorder="1" applyAlignment="1">
      <alignment horizontal="center" vertical="center" wrapText="1"/>
    </xf>
    <xf numFmtId="166" fontId="245" fillId="0" borderId="2" xfId="0" applyNumberFormat="1" applyFont="1" applyBorder="1" applyAlignment="1">
      <alignment horizontal="center" vertical="center" wrapText="1"/>
    </xf>
    <xf numFmtId="166" fontId="6" fillId="0" borderId="2" xfId="0" quotePrefix="1" applyNumberFormat="1" applyFont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2" applyFont="1" applyAlignment="1">
      <alignment horizontal="center" vertical="center" wrapText="1"/>
    </xf>
    <xf numFmtId="3" fontId="14" fillId="0" borderId="1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9" fontId="13" fillId="0" borderId="3" xfId="0" applyNumberFormat="1" applyFont="1" applyBorder="1" applyAlignment="1">
      <alignment horizontal="center" vertical="center" wrapText="1"/>
    </xf>
    <xf numFmtId="169" fontId="13" fillId="0" borderId="4" xfId="0" applyNumberFormat="1" applyFont="1" applyBorder="1" applyAlignment="1">
      <alignment horizontal="center" vertical="center" wrapText="1"/>
    </xf>
    <xf numFmtId="169" fontId="13" fillId="0" borderId="2" xfId="0" applyNumberFormat="1" applyFont="1" applyBorder="1" applyAlignment="1">
      <alignment horizontal="center" vertical="center" wrapText="1"/>
    </xf>
    <xf numFmtId="169" fontId="13" fillId="0" borderId="2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2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40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</cellXfs>
  <cellStyles count="3781">
    <cellStyle name="_x0001_" xfId="11" xr:uid="{00000000-0005-0000-0000-000000000000}"/>
    <cellStyle name="          _x000d__x000a_shell=progman.exe_x000d__x000a_m" xfId="12" xr:uid="{00000000-0005-0000-0000-000001000000}"/>
    <cellStyle name="_x000d__x000a_JournalTemplate=C:\COMFO\CTALK\JOURSTD.TPL_x000d__x000a_LbStateAddress=3 3 0 251 1 89 2 311_x000d__x000a_LbStateJou" xfId="13" xr:uid="{00000000-0005-0000-0000-000002000000}"/>
    <cellStyle name="#,##0" xfId="14" xr:uid="{00000000-0005-0000-0000-000003000000}"/>
    <cellStyle name="%" xfId="15" xr:uid="{00000000-0005-0000-0000-000004000000}"/>
    <cellStyle name="." xfId="16" xr:uid="{00000000-0005-0000-0000-000005000000}"/>
    <cellStyle name=".d©y" xfId="17" xr:uid="{00000000-0005-0000-0000-000006000000}"/>
    <cellStyle name="??" xfId="18" xr:uid="{00000000-0005-0000-0000-000007000000}"/>
    <cellStyle name="?? [0.00]_ Att. 1- Cover" xfId="19" xr:uid="{00000000-0005-0000-0000-000008000000}"/>
    <cellStyle name="?? [0]" xfId="20" xr:uid="{00000000-0005-0000-0000-000009000000}"/>
    <cellStyle name="?_x001d_??%U©÷u&amp;H©÷9_x0008_? s_x000a__x0007__x0001__x0001_" xfId="21" xr:uid="{00000000-0005-0000-0000-00000A000000}"/>
    <cellStyle name="?_x001d_??%U©÷u&amp;H©÷9_x0008_? s_x000a__x0007__x0001__x0001_ 2" xfId="22" xr:uid="{00000000-0005-0000-0000-00000B000000}"/>
    <cellStyle name="?_x001d_??%U©÷u&amp;H©÷9_x0008_? s_x000a__x0007__x0001__x0001_?_x0002_???????????????_x0001_(_x0002_u_x000d_?????_x001f_????????_x0007_????????????????!???????????           ?????           ?????????_x000d_C:\WINDOWS\country.sys_x000d_??????????????????????????????????????????????????????????????????????????????????????????????" xfId="23" xr:uid="{00000000-0005-0000-0000-00000C000000}"/>
    <cellStyle name="?_x001d_??%U©÷u&amp;H©÷9_x0008_? s_x000a__x0007__x0001__x0001_?_x0002_???????????????_x0001_(_x0002_u_x000d_?????_x001f_????????_x0007_????????????????!???????????           ?????           ?????????_x000d_C:\WINDOWS\country.sys_x000d_?????????????????????????????????????????????????????????????????????????????????????????????? 2" xfId="24" xr:uid="{00000000-0005-0000-0000-00000D000000}"/>
    <cellStyle name="?_x001d_??%U²u&amp;H²9_x0008_? s_x000a__x0007__x0001__x0001_" xfId="25" xr:uid="{00000000-0005-0000-0000-00000E000000}"/>
    <cellStyle name="?_x001d_??%U²u&amp;H²9_x0008_? s_x000a__x0007__x0001__x0001_ 2" xfId="26" xr:uid="{00000000-0005-0000-0000-00000F000000}"/>
    <cellStyle name="???? [0.00]_      " xfId="27" xr:uid="{00000000-0005-0000-0000-000010000000}"/>
    <cellStyle name="??????" xfId="28" xr:uid="{00000000-0005-0000-0000-000011000000}"/>
    <cellStyle name="????_      " xfId="29" xr:uid="{00000000-0005-0000-0000-000012000000}"/>
    <cellStyle name="???[0]_?? DI" xfId="30" xr:uid="{00000000-0005-0000-0000-000013000000}"/>
    <cellStyle name="???_?? DI" xfId="31" xr:uid="{00000000-0005-0000-0000-000014000000}"/>
    <cellStyle name="??[0]_BRE" xfId="32" xr:uid="{00000000-0005-0000-0000-000015000000}"/>
    <cellStyle name="??_      " xfId="33" xr:uid="{00000000-0005-0000-0000-000016000000}"/>
    <cellStyle name="??A? [0]_laroux_1_¸???™? " xfId="34" xr:uid="{00000000-0005-0000-0000-000017000000}"/>
    <cellStyle name="??A?_laroux_1_¸???™? " xfId="35" xr:uid="{00000000-0005-0000-0000-000018000000}"/>
    <cellStyle name="?¡±¢¥?_?¨ù??¢´¢¥_¢¬???¢â? " xfId="36" xr:uid="{00000000-0005-0000-0000-000019000000}"/>
    <cellStyle name="?”´?_?¼??¤´_¸???™? " xfId="37" xr:uid="{00000000-0005-0000-0000-00001A000000}"/>
    <cellStyle name="?ðÇ%U?&amp;H?_x0008_?s_x000a__x0007__x0001__x0001_" xfId="38" xr:uid="{00000000-0005-0000-0000-00001B000000}"/>
    <cellStyle name="?ðÇ%U?&amp;H?_x0008_?s_x000a__x0007__x0001__x0001_ 2" xfId="39" xr:uid="{00000000-0005-0000-0000-00001C000000}"/>
    <cellStyle name="?ðÇ%U?&amp;H?_x0008_?s_x000a__x0007__x0001__x0001_?_x0002_ÿÿÿÿÿÿÿÿÿÿÿÿÿÿÿ_x0001_(_x0002_?€????ÿÿÿÿ????_x0007_??????????????????????????           ?????           ?????????_x000d_C:\WINDOWS\country.sys_x000d_??????????????????????????????????????????????????????????????????????????????????????????????" xfId="40" xr:uid="{00000000-0005-0000-0000-00001D000000}"/>
    <cellStyle name="?ðÇ%U?&amp;H?_x0008_?s_x000a__x0007__x0001__x0001_?_x0002_ÿÿÿÿÿÿÿÿÿÿÿÿÿÿÿ_x0001_(_x0002_?€????ÿÿÿÿ????_x0007_??????????????????????????           ?????           ?????????_x000d_C:\WINDOWS\country.sys_x000d_?????????????????????????????????????????????????????????????????????????????????????????????? 2" xfId="41" xr:uid="{00000000-0005-0000-0000-00001E000000}"/>
    <cellStyle name="?I?I?_x0001_??j?_x0008_?h_x0001__x000c__x000c__x0002__x0002__x000c_!Comma [0]_Chi phÝ kh¸c_B¶ng 1 (2)?G_x001d_Comma [0]_Chi phÝ kh¸c_B¶ng 2?G$Comma [0]_Ch" xfId="42" xr:uid="{00000000-0005-0000-0000-00001F000000}"/>
    <cellStyle name="?曹%U?&amp;H?_x0008_?s_x000a__x0007__x0001__x0001_" xfId="43" xr:uid="{00000000-0005-0000-0000-000020000000}"/>
    <cellStyle name="?曹%U?&amp;H?_x0008_?s_x000a__x0007__x0001__x0001_ 2" xfId="44" xr:uid="{00000000-0005-0000-0000-000021000000}"/>
    <cellStyle name="[0]_Chi phÝ kh¸c_V" xfId="45" xr:uid="{00000000-0005-0000-0000-000022000000}"/>
    <cellStyle name="_(DT Moi) PTVLMN" xfId="46" xr:uid="{00000000-0005-0000-0000-000023000000}"/>
    <cellStyle name="_1 TONG HOP - CA NA" xfId="47" xr:uid="{00000000-0005-0000-0000-000024000000}"/>
    <cellStyle name="_Bang bieu" xfId="48" xr:uid="{00000000-0005-0000-0000-000025000000}"/>
    <cellStyle name="_Bang Chi tieu (2)" xfId="49" xr:uid="{00000000-0005-0000-0000-000026000000}"/>
    <cellStyle name="_Bang Chi tieu (2) 2" xfId="50" xr:uid="{00000000-0005-0000-0000-000027000000}"/>
    <cellStyle name="_Bang Chi tieu (2)?_x001c_Comma [0]_Chi phÝ kh¸c_Book1?!Comma [0]_Chi phÝ kh¸c_Liªn ChiÓu?b_x001e_Comma [0]_Chi" xfId="51" xr:uid="{00000000-0005-0000-0000-000028000000}"/>
    <cellStyle name="_Bang Chi tieu (2)?_x001c_Comma [0]_Chi phÝ kh¸c_Book1?!Comma [0]_Chi phÝ kh¸c_Liªn ChiÓu?b_x001e_Comma [0]_Chi 2" xfId="52" xr:uid="{00000000-0005-0000-0000-000029000000}"/>
    <cellStyle name="_Bao cao tai NPP PHAN DUNG 22-7" xfId="53" xr:uid="{00000000-0005-0000-0000-00002A000000}"/>
    <cellStyle name="_BAO GIA NGAY 24-10-08 (co dam)" xfId="54" xr:uid="{00000000-0005-0000-0000-00002B000000}"/>
    <cellStyle name="_Bieu bao cao giam sat 6 thang 2011" xfId="55" xr:uid="{00000000-0005-0000-0000-00002C000000}"/>
    <cellStyle name="_bieu tong hop lai kh von 2011 gui phong TH-KTDN" xfId="56" xr:uid="{00000000-0005-0000-0000-00002D000000}"/>
    <cellStyle name="_Book1" xfId="57" xr:uid="{00000000-0005-0000-0000-00002E000000}"/>
    <cellStyle name="_Book1_1" xfId="58" xr:uid="{00000000-0005-0000-0000-00002F000000}"/>
    <cellStyle name="_Book1_1_Book1" xfId="59" xr:uid="{00000000-0005-0000-0000-000030000000}"/>
    <cellStyle name="_Book1_1_KH Von 2012 gui BKH 1" xfId="60" xr:uid="{00000000-0005-0000-0000-000031000000}"/>
    <cellStyle name="_Book1_1_KH Von 2012 gui BKH 2" xfId="61" xr:uid="{00000000-0005-0000-0000-000032000000}"/>
    <cellStyle name="_Book1_1_Ra soat KH von 2011 (Huy-11-11-11)" xfId="62" xr:uid="{00000000-0005-0000-0000-000033000000}"/>
    <cellStyle name="_Book1_1_Viec Huy dang lam" xfId="63" xr:uid="{00000000-0005-0000-0000-000034000000}"/>
    <cellStyle name="_Book1_2" xfId="64" xr:uid="{00000000-0005-0000-0000-000035000000}"/>
    <cellStyle name="_Book1_2_Ke hoach 2010 (theo doi 11-8-2010)" xfId="65" xr:uid="{00000000-0005-0000-0000-000036000000}"/>
    <cellStyle name="_Book1_2_Ra soat KH von 2011 (Huy-11-11-11)" xfId="66" xr:uid="{00000000-0005-0000-0000-000037000000}"/>
    <cellStyle name="_Book1_2_Viec Huy dang lam" xfId="67" xr:uid="{00000000-0005-0000-0000-000038000000}"/>
    <cellStyle name="_Book1_Kh ql62 (2010) 11-09" xfId="68" xr:uid="{00000000-0005-0000-0000-000039000000}"/>
    <cellStyle name="_Book1_Ra soat KH von 2011 (Huy-11-11-11)" xfId="69" xr:uid="{00000000-0005-0000-0000-00003A000000}"/>
    <cellStyle name="_Book1_Viec Huy dang lam" xfId="70" xr:uid="{00000000-0005-0000-0000-00003B000000}"/>
    <cellStyle name="_Book1_Viec Huy dang lam_CT 134" xfId="71" xr:uid="{00000000-0005-0000-0000-00003C000000}"/>
    <cellStyle name="_C.cong+B.luong-Sanluong" xfId="72" xr:uid="{00000000-0005-0000-0000-00003D000000}"/>
    <cellStyle name="_Chi tieu KH nam 2009" xfId="73" xr:uid="{00000000-0005-0000-0000-00003F000000}"/>
    <cellStyle name="_Chuẩn bị đầu tư 2011 (sep Hung)" xfId="74" xr:uid="{00000000-0005-0000-0000-000040000000}"/>
    <cellStyle name="_Copy of KH PHAN BO VON ĐỐI ỨNG NAM 2011 (30 TY phuong án gop WB)" xfId="75" xr:uid="{00000000-0005-0000-0000-00003E000000}"/>
    <cellStyle name="_DM 1" xfId="76" xr:uid="{00000000-0005-0000-0000-000041000000}"/>
    <cellStyle name="_DO-D1500-KHONG CO TRONG DT" xfId="77" xr:uid="{00000000-0005-0000-0000-000042000000}"/>
    <cellStyle name="_DT 1751 Muong Khoa" xfId="78" xr:uid="{00000000-0005-0000-0000-000043000000}"/>
    <cellStyle name="_DT Nam vai" xfId="79" xr:uid="{00000000-0005-0000-0000-000044000000}"/>
    <cellStyle name="_DT Nam vai_bieu ke hoach dau thau" xfId="80" xr:uid="{00000000-0005-0000-0000-000045000000}"/>
    <cellStyle name="_DT Nam vai_bieu ke hoach dau thau truong mam non SKH" xfId="81" xr:uid="{00000000-0005-0000-0000-000046000000}"/>
    <cellStyle name="_DT Nam vai_Book1" xfId="82" xr:uid="{00000000-0005-0000-0000-000047000000}"/>
    <cellStyle name="_DT Nam vai_Book1_CT 134" xfId="83" xr:uid="{00000000-0005-0000-0000-000048000000}"/>
    <cellStyle name="_DT Nam vai_CT 134" xfId="84" xr:uid="{00000000-0005-0000-0000-000049000000}"/>
    <cellStyle name="_DT Nam vai_DTTD chieng chan Tham lai 29-9-2009" xfId="85" xr:uid="{00000000-0005-0000-0000-00004A000000}"/>
    <cellStyle name="_DT Nam vai_DTTD chieng chan Tham lai 29-9-2009_CT 134" xfId="86" xr:uid="{00000000-0005-0000-0000-00004B000000}"/>
    <cellStyle name="_DT Nam vai_Ke hoach 2010 (theo doi 11-8-2010)" xfId="87" xr:uid="{00000000-0005-0000-0000-00004C000000}"/>
    <cellStyle name="_DT Nam vai_ke hoach dau thau 30-6-2010" xfId="88" xr:uid="{00000000-0005-0000-0000-00004D000000}"/>
    <cellStyle name="_DT Nam vai_QD ke hoach dau thau" xfId="89" xr:uid="{00000000-0005-0000-0000-00004E000000}"/>
    <cellStyle name="_DT Nam vai_tinh toan hoang ha" xfId="90" xr:uid="{00000000-0005-0000-0000-00004F000000}"/>
    <cellStyle name="_Du toan" xfId="91" xr:uid="{00000000-0005-0000-0000-000050000000}"/>
    <cellStyle name="_Du toan_bieu ke hoach dau thau" xfId="92" xr:uid="{00000000-0005-0000-0000-000051000000}"/>
    <cellStyle name="_Du toan_bieu ke hoach dau thau truong mam non SKH" xfId="93" xr:uid="{00000000-0005-0000-0000-000052000000}"/>
    <cellStyle name="_Du toan_bieu tong hop lai kh von 2011 gui phong TH-KTDN" xfId="94" xr:uid="{00000000-0005-0000-0000-000053000000}"/>
    <cellStyle name="_Du toan_bieu tong hop lai kh von 2011 gui phong TH-KTDN 2" xfId="95" xr:uid="{00000000-0005-0000-0000-000054000000}"/>
    <cellStyle name="_Du toan_Book1" xfId="96" xr:uid="{00000000-0005-0000-0000-000055000000}"/>
    <cellStyle name="_Du toan_Book1_Ke hoach 2010 (theo doi 11-8-2010)" xfId="97" xr:uid="{00000000-0005-0000-0000-000056000000}"/>
    <cellStyle name="_Du toan_Book1_Ke hoach 2010 (theo doi 11-8-2010) 2" xfId="98" xr:uid="{00000000-0005-0000-0000-000057000000}"/>
    <cellStyle name="_Du toan_Book1_ke hoach dau thau 30-6-2010" xfId="99" xr:uid="{00000000-0005-0000-0000-000058000000}"/>
    <cellStyle name="_Du toan_Book1_ke hoach dau thau 30-6-2010 2" xfId="100" xr:uid="{00000000-0005-0000-0000-000059000000}"/>
    <cellStyle name="_Du toan_Copy of KH PHAN BO VON ĐỐI ỨNG NAM 2011 (30 TY phuong án gop WB)" xfId="101" xr:uid="{00000000-0005-0000-0000-00005A000000}"/>
    <cellStyle name="_Du toan_Copy of KH PHAN BO VON ĐỐI ỨNG NAM 2011 (30 TY phuong án gop WB) 2" xfId="102" xr:uid="{00000000-0005-0000-0000-00005B000000}"/>
    <cellStyle name="_Du toan_DTTD chieng chan Tham lai 29-9-2009" xfId="103" xr:uid="{00000000-0005-0000-0000-00005C000000}"/>
    <cellStyle name="_Du toan_DTTD chieng chan Tham lai 29-9-2009 2" xfId="104" xr:uid="{00000000-0005-0000-0000-00005D000000}"/>
    <cellStyle name="_Du toan_Du toan nuoc San Thang (GD2)" xfId="105" xr:uid="{00000000-0005-0000-0000-00005E000000}"/>
    <cellStyle name="_Du toan_Ke hoach 2010 (theo doi 11-8-2010)" xfId="106" xr:uid="{00000000-0005-0000-0000-00005F000000}"/>
    <cellStyle name="_Du toan_ke hoach dau thau 30-6-2010" xfId="107" xr:uid="{00000000-0005-0000-0000-000060000000}"/>
    <cellStyle name="_Du toan_KH Von 2012 gui BKH 1" xfId="108" xr:uid="{00000000-0005-0000-0000-000061000000}"/>
    <cellStyle name="_Du toan_KH Von 2012 gui BKH 1 2" xfId="109" xr:uid="{00000000-0005-0000-0000-000062000000}"/>
    <cellStyle name="_Du toan_QD ke hoach dau thau" xfId="110" xr:uid="{00000000-0005-0000-0000-000063000000}"/>
    <cellStyle name="_Du toan_tinh toan hoang ha" xfId="111" xr:uid="{00000000-0005-0000-0000-000064000000}"/>
    <cellStyle name="_Du toan_Tong von ĐTPT" xfId="112" xr:uid="{00000000-0005-0000-0000-000065000000}"/>
    <cellStyle name="_DUTOAN goi 20(PTNT)" xfId="113" xr:uid="{00000000-0005-0000-0000-000066000000}"/>
    <cellStyle name="_DuToan92009Luong650" xfId="114" xr:uid="{00000000-0005-0000-0000-000067000000}"/>
    <cellStyle name="_Duyet TK thay đôi" xfId="115" xr:uid="{00000000-0005-0000-0000-000068000000}"/>
    <cellStyle name="_F4-6" xfId="116" xr:uid="{00000000-0005-0000-0000-000069000000}"/>
    <cellStyle name="_GOITHAUSO2" xfId="117" xr:uid="{00000000-0005-0000-0000-00006A000000}"/>
    <cellStyle name="_GOITHAUSO3" xfId="118" xr:uid="{00000000-0005-0000-0000-00006B000000}"/>
    <cellStyle name="_GOITHAUSO4" xfId="119" xr:uid="{00000000-0005-0000-0000-00006C000000}"/>
    <cellStyle name="_HaHoa_TDT_DienCSang" xfId="120" xr:uid="{00000000-0005-0000-0000-00006D000000}"/>
    <cellStyle name="_HaHoa19-5-07" xfId="121" xr:uid="{00000000-0005-0000-0000-00006E000000}"/>
    <cellStyle name="_Ke hoach 2010 ngay 14.4.10" xfId="122" xr:uid="{00000000-0005-0000-0000-00006F000000}"/>
    <cellStyle name="_Kh ql62 (2010) 11-09" xfId="123" xr:uid="{00000000-0005-0000-0000-0000D7000000}"/>
    <cellStyle name="_KT (2)" xfId="124" xr:uid="{00000000-0005-0000-0000-000070000000}"/>
    <cellStyle name="_KT (2)_1" xfId="125" xr:uid="{00000000-0005-0000-0000-000071000000}"/>
    <cellStyle name="_KT (2)_2" xfId="126" xr:uid="{00000000-0005-0000-0000-000072000000}"/>
    <cellStyle name="_KT (2)_2 2" xfId="3656" xr:uid="{00000000-0005-0000-0000-000073000000}"/>
    <cellStyle name="_KT (2)_2_TG-TH" xfId="127" xr:uid="{00000000-0005-0000-0000-000074000000}"/>
    <cellStyle name="_KT (2)_2_TG-TH 2" xfId="3391" xr:uid="{00000000-0005-0000-0000-000075000000}"/>
    <cellStyle name="_KT (2)_2_TG-TH_BANG TONG HOP TINH HINH THANH QUYET TOAN (MOI I)" xfId="128" xr:uid="{00000000-0005-0000-0000-000076000000}"/>
    <cellStyle name="_KT (2)_2_TG-TH_BAO GIA NGAY 24-10-08 (co dam)" xfId="129" xr:uid="{00000000-0005-0000-0000-000077000000}"/>
    <cellStyle name="_KT (2)_2_TG-TH_Book1" xfId="130" xr:uid="{00000000-0005-0000-0000-000078000000}"/>
    <cellStyle name="_KT (2)_2_TG-TH_Book1_1" xfId="131" xr:uid="{00000000-0005-0000-0000-000079000000}"/>
    <cellStyle name="_KT (2)_2_TG-TH_CAU Khanh Nam(Thi Cong)" xfId="132" xr:uid="{00000000-0005-0000-0000-00007A000000}"/>
    <cellStyle name="_KT (2)_2_TG-TH_DU TRU VAT TU" xfId="133" xr:uid="{00000000-0005-0000-0000-00007B000000}"/>
    <cellStyle name="_KT (2)_2_TG-TH_DU TRU VAT TU 2" xfId="3392" xr:uid="{00000000-0005-0000-0000-00007C000000}"/>
    <cellStyle name="_KT (2)_2_TG-TH_Ket du ung NS" xfId="134" xr:uid="{00000000-0005-0000-0000-00007D000000}"/>
    <cellStyle name="_KT (2)_2_TG-TH_Ket du ung NS 2" xfId="3393" xr:uid="{00000000-0005-0000-0000-00007E000000}"/>
    <cellStyle name="_KT (2)_2_TG-TH_KH Von 2012 gui BKH 1" xfId="135" xr:uid="{00000000-0005-0000-0000-00007F000000}"/>
    <cellStyle name="_KT (2)_2_TG-TH_KH Von 2012 gui BKH 2" xfId="136" xr:uid="{00000000-0005-0000-0000-000080000000}"/>
    <cellStyle name="_KT (2)_2_TG-TH_ÿÿÿÿÿ" xfId="137" xr:uid="{00000000-0005-0000-0000-000081000000}"/>
    <cellStyle name="_KT (2)_2_TG-TH_ÿÿÿÿÿ 2" xfId="3394" xr:uid="{00000000-0005-0000-0000-000082000000}"/>
    <cellStyle name="_KT (2)_3" xfId="138" xr:uid="{00000000-0005-0000-0000-000083000000}"/>
    <cellStyle name="_KT (2)_3 2" xfId="3657" xr:uid="{00000000-0005-0000-0000-000084000000}"/>
    <cellStyle name="_KT (2)_3_TG-TH" xfId="139" xr:uid="{00000000-0005-0000-0000-000085000000}"/>
    <cellStyle name="_KT (2)_3_TG-TH_Ket du ung NS" xfId="140" xr:uid="{00000000-0005-0000-0000-000086000000}"/>
    <cellStyle name="_KT (2)_3_TG-TH_KH Von 2012 gui BKH 1" xfId="141" xr:uid="{00000000-0005-0000-0000-000087000000}"/>
    <cellStyle name="_KT (2)_3_TG-TH_KH Von 2012 gui BKH 2" xfId="142" xr:uid="{00000000-0005-0000-0000-000088000000}"/>
    <cellStyle name="_KT (2)_3_TG-TH_PERSONAL" xfId="143" xr:uid="{00000000-0005-0000-0000-000089000000}"/>
    <cellStyle name="_KT (2)_3_TG-TH_PERSONAL_Book1" xfId="144" xr:uid="{00000000-0005-0000-0000-00008A000000}"/>
    <cellStyle name="_KT (2)_3_TG-TH_PERSONAL_Tong hop KHCB 2001" xfId="145" xr:uid="{00000000-0005-0000-0000-00008B000000}"/>
    <cellStyle name="_KT (2)_4" xfId="146" xr:uid="{00000000-0005-0000-0000-00008C000000}"/>
    <cellStyle name="_KT (2)_4 2" xfId="3395" xr:uid="{00000000-0005-0000-0000-00008D000000}"/>
    <cellStyle name="_KT (2)_4_BANG TONG HOP TINH HINH THANH QUYET TOAN (MOI I)" xfId="147" xr:uid="{00000000-0005-0000-0000-00008E000000}"/>
    <cellStyle name="_KT (2)_4_BAO GIA NGAY 24-10-08 (co dam)" xfId="148" xr:uid="{00000000-0005-0000-0000-00008F000000}"/>
    <cellStyle name="_KT (2)_4_Book1" xfId="149" xr:uid="{00000000-0005-0000-0000-000090000000}"/>
    <cellStyle name="_KT (2)_4_Book1_1" xfId="150" xr:uid="{00000000-0005-0000-0000-000091000000}"/>
    <cellStyle name="_KT (2)_4_CAU Khanh Nam(Thi Cong)" xfId="151" xr:uid="{00000000-0005-0000-0000-000092000000}"/>
    <cellStyle name="_KT (2)_4_DU TRU VAT TU" xfId="152" xr:uid="{00000000-0005-0000-0000-000093000000}"/>
    <cellStyle name="_KT (2)_4_DU TRU VAT TU 2" xfId="3396" xr:uid="{00000000-0005-0000-0000-000094000000}"/>
    <cellStyle name="_KT (2)_4_Ket du ung NS" xfId="153" xr:uid="{00000000-0005-0000-0000-000095000000}"/>
    <cellStyle name="_KT (2)_4_Ket du ung NS 2" xfId="3397" xr:uid="{00000000-0005-0000-0000-000096000000}"/>
    <cellStyle name="_KT (2)_4_KH Von 2012 gui BKH 1" xfId="154" xr:uid="{00000000-0005-0000-0000-000097000000}"/>
    <cellStyle name="_KT (2)_4_KH Von 2012 gui BKH 2" xfId="155" xr:uid="{00000000-0005-0000-0000-000098000000}"/>
    <cellStyle name="_KT (2)_4_TG-TH" xfId="156" xr:uid="{00000000-0005-0000-0000-000099000000}"/>
    <cellStyle name="_KT (2)_4_TG-TH 2" xfId="3658" xr:uid="{00000000-0005-0000-0000-00009A000000}"/>
    <cellStyle name="_KT (2)_4_ÿÿÿÿÿ" xfId="157" xr:uid="{00000000-0005-0000-0000-00009B000000}"/>
    <cellStyle name="_KT (2)_4_ÿÿÿÿÿ 2" xfId="3398" xr:uid="{00000000-0005-0000-0000-00009C000000}"/>
    <cellStyle name="_KT (2)_5" xfId="158" xr:uid="{00000000-0005-0000-0000-00009D000000}"/>
    <cellStyle name="_KT (2)_5 2" xfId="3399" xr:uid="{00000000-0005-0000-0000-00009E000000}"/>
    <cellStyle name="_KT (2)_5_BANG TONG HOP TINH HINH THANH QUYET TOAN (MOI I)" xfId="159" xr:uid="{00000000-0005-0000-0000-00009F000000}"/>
    <cellStyle name="_KT (2)_5_BAO GIA NGAY 24-10-08 (co dam)" xfId="160" xr:uid="{00000000-0005-0000-0000-0000A0000000}"/>
    <cellStyle name="_KT (2)_5_Book1" xfId="161" xr:uid="{00000000-0005-0000-0000-0000A1000000}"/>
    <cellStyle name="_KT (2)_5_Book1_1" xfId="162" xr:uid="{00000000-0005-0000-0000-0000A2000000}"/>
    <cellStyle name="_KT (2)_5_CAU Khanh Nam(Thi Cong)" xfId="163" xr:uid="{00000000-0005-0000-0000-0000A3000000}"/>
    <cellStyle name="_KT (2)_5_DU TRU VAT TU" xfId="164" xr:uid="{00000000-0005-0000-0000-0000A4000000}"/>
    <cellStyle name="_KT (2)_5_DU TRU VAT TU 2" xfId="3400" xr:uid="{00000000-0005-0000-0000-0000A5000000}"/>
    <cellStyle name="_KT (2)_5_Ket du ung NS" xfId="165" xr:uid="{00000000-0005-0000-0000-0000A6000000}"/>
    <cellStyle name="_KT (2)_5_Ket du ung NS 2" xfId="3401" xr:uid="{00000000-0005-0000-0000-0000A7000000}"/>
    <cellStyle name="_KT (2)_5_KH Von 2012 gui BKH 1" xfId="166" xr:uid="{00000000-0005-0000-0000-0000A8000000}"/>
    <cellStyle name="_KT (2)_5_KH Von 2012 gui BKH 2" xfId="167" xr:uid="{00000000-0005-0000-0000-0000A9000000}"/>
    <cellStyle name="_KT (2)_5_ÿÿÿÿÿ" xfId="168" xr:uid="{00000000-0005-0000-0000-0000AA000000}"/>
    <cellStyle name="_KT (2)_5_ÿÿÿÿÿ 2" xfId="3402" xr:uid="{00000000-0005-0000-0000-0000AB000000}"/>
    <cellStyle name="_KT (2)_Ket du ung NS" xfId="169" xr:uid="{00000000-0005-0000-0000-0000AC000000}"/>
    <cellStyle name="_KT (2)_KH Von 2012 gui BKH 1" xfId="170" xr:uid="{00000000-0005-0000-0000-0000AD000000}"/>
    <cellStyle name="_KT (2)_KH Von 2012 gui BKH 2" xfId="171" xr:uid="{00000000-0005-0000-0000-0000AE000000}"/>
    <cellStyle name="_KT (2)_PERSONAL" xfId="172" xr:uid="{00000000-0005-0000-0000-0000AF000000}"/>
    <cellStyle name="_KT (2)_PERSONAL_Book1" xfId="173" xr:uid="{00000000-0005-0000-0000-0000B0000000}"/>
    <cellStyle name="_KT (2)_PERSONAL_Tong hop KHCB 2001" xfId="174" xr:uid="{00000000-0005-0000-0000-0000B1000000}"/>
    <cellStyle name="_KT (2)_TG-TH" xfId="175" xr:uid="{00000000-0005-0000-0000-0000B2000000}"/>
    <cellStyle name="_KT (2)_TG-TH 2" xfId="3659" xr:uid="{00000000-0005-0000-0000-0000B3000000}"/>
    <cellStyle name="_KT_TG" xfId="176" xr:uid="{00000000-0005-0000-0000-0000B4000000}"/>
    <cellStyle name="_KT_TG 2" xfId="3660" xr:uid="{00000000-0005-0000-0000-0000B5000000}"/>
    <cellStyle name="_KT_TG_1" xfId="177" xr:uid="{00000000-0005-0000-0000-0000B6000000}"/>
    <cellStyle name="_KT_TG_1 2" xfId="3403" xr:uid="{00000000-0005-0000-0000-0000B7000000}"/>
    <cellStyle name="_KT_TG_1_BANG TONG HOP TINH HINH THANH QUYET TOAN (MOI I)" xfId="178" xr:uid="{00000000-0005-0000-0000-0000B8000000}"/>
    <cellStyle name="_KT_TG_1_BAO GIA NGAY 24-10-08 (co dam)" xfId="179" xr:uid="{00000000-0005-0000-0000-0000B9000000}"/>
    <cellStyle name="_KT_TG_1_Book1" xfId="180" xr:uid="{00000000-0005-0000-0000-0000BA000000}"/>
    <cellStyle name="_KT_TG_1_Book1_1" xfId="181" xr:uid="{00000000-0005-0000-0000-0000BB000000}"/>
    <cellStyle name="_KT_TG_1_CAU Khanh Nam(Thi Cong)" xfId="182" xr:uid="{00000000-0005-0000-0000-0000BC000000}"/>
    <cellStyle name="_KT_TG_1_DU TRU VAT TU" xfId="183" xr:uid="{00000000-0005-0000-0000-0000BD000000}"/>
    <cellStyle name="_KT_TG_1_DU TRU VAT TU 2" xfId="3404" xr:uid="{00000000-0005-0000-0000-0000BE000000}"/>
    <cellStyle name="_KT_TG_1_Ket du ung NS" xfId="184" xr:uid="{00000000-0005-0000-0000-0000BF000000}"/>
    <cellStyle name="_KT_TG_1_Ket du ung NS 2" xfId="3405" xr:uid="{00000000-0005-0000-0000-0000C0000000}"/>
    <cellStyle name="_KT_TG_1_KH Von 2012 gui BKH 1" xfId="185" xr:uid="{00000000-0005-0000-0000-0000C1000000}"/>
    <cellStyle name="_KT_TG_1_KH Von 2012 gui BKH 2" xfId="186" xr:uid="{00000000-0005-0000-0000-0000C2000000}"/>
    <cellStyle name="_KT_TG_1_ÿÿÿÿÿ" xfId="187" xr:uid="{00000000-0005-0000-0000-0000C3000000}"/>
    <cellStyle name="_KT_TG_1_ÿÿÿÿÿ 2" xfId="3406" xr:uid="{00000000-0005-0000-0000-0000C4000000}"/>
    <cellStyle name="_KT_TG_2" xfId="188" xr:uid="{00000000-0005-0000-0000-0000C5000000}"/>
    <cellStyle name="_KT_TG_2 2" xfId="3407" xr:uid="{00000000-0005-0000-0000-0000C6000000}"/>
    <cellStyle name="_KT_TG_2_BANG TONG HOP TINH HINH THANH QUYET TOAN (MOI I)" xfId="189" xr:uid="{00000000-0005-0000-0000-0000C7000000}"/>
    <cellStyle name="_KT_TG_2_BAO GIA NGAY 24-10-08 (co dam)" xfId="190" xr:uid="{00000000-0005-0000-0000-0000C8000000}"/>
    <cellStyle name="_KT_TG_2_Book1" xfId="191" xr:uid="{00000000-0005-0000-0000-0000C9000000}"/>
    <cellStyle name="_KT_TG_2_Book1_1" xfId="192" xr:uid="{00000000-0005-0000-0000-0000CA000000}"/>
    <cellStyle name="_KT_TG_2_CAU Khanh Nam(Thi Cong)" xfId="193" xr:uid="{00000000-0005-0000-0000-0000CB000000}"/>
    <cellStyle name="_KT_TG_2_DU TRU VAT TU" xfId="194" xr:uid="{00000000-0005-0000-0000-0000CC000000}"/>
    <cellStyle name="_KT_TG_2_DU TRU VAT TU 2" xfId="3408" xr:uid="{00000000-0005-0000-0000-0000CD000000}"/>
    <cellStyle name="_KT_TG_2_Ket du ung NS" xfId="195" xr:uid="{00000000-0005-0000-0000-0000CE000000}"/>
    <cellStyle name="_KT_TG_2_Ket du ung NS 2" xfId="3409" xr:uid="{00000000-0005-0000-0000-0000CF000000}"/>
    <cellStyle name="_KT_TG_2_KH Von 2012 gui BKH 1" xfId="196" xr:uid="{00000000-0005-0000-0000-0000D0000000}"/>
    <cellStyle name="_KT_TG_2_KH Von 2012 gui BKH 2" xfId="197" xr:uid="{00000000-0005-0000-0000-0000D1000000}"/>
    <cellStyle name="_KT_TG_2_ÿÿÿÿÿ" xfId="198" xr:uid="{00000000-0005-0000-0000-0000D2000000}"/>
    <cellStyle name="_KT_TG_2_ÿÿÿÿÿ 2" xfId="3410" xr:uid="{00000000-0005-0000-0000-0000D3000000}"/>
    <cellStyle name="_KT_TG_3" xfId="199" xr:uid="{00000000-0005-0000-0000-0000D4000000}"/>
    <cellStyle name="_KT_TG_3 2" xfId="3661" xr:uid="{00000000-0005-0000-0000-0000D5000000}"/>
    <cellStyle name="_KT_TG_4" xfId="200" xr:uid="{00000000-0005-0000-0000-0000D6000000}"/>
    <cellStyle name="_LuuNgay24-07-2006Bao cao tai NPP PHAN DUNG 22-7" xfId="201" xr:uid="{00000000-0005-0000-0000-0000D8000000}"/>
    <cellStyle name="_MauThanTKKT-goi7-DonGia2143(vl t7)" xfId="202" xr:uid="{00000000-0005-0000-0000-0000D9000000}"/>
    <cellStyle name="_Nhu cau von ung truoc 2011 Tha h Hoa + Nge An gui TW" xfId="203" xr:uid="{00000000-0005-0000-0000-0000DA000000}"/>
    <cellStyle name="_PERSONAL" xfId="204" xr:uid="{00000000-0005-0000-0000-0000DB000000}"/>
    <cellStyle name="_PERSONAL_Book1" xfId="205" xr:uid="{00000000-0005-0000-0000-0000DC000000}"/>
    <cellStyle name="_PERSONAL_Tong hop KHCB 2001" xfId="206" xr:uid="{00000000-0005-0000-0000-0000DD000000}"/>
    <cellStyle name="_Phan bo" xfId="207" xr:uid="{00000000-0005-0000-0000-0000DE000000}"/>
    <cellStyle name="_Q TOAN  SCTX QL.62 QUI I ( oanh)" xfId="208" xr:uid="{00000000-0005-0000-0000-0000DF000000}"/>
    <cellStyle name="_Q TOAN  SCTX QL.62 QUI II ( oanh)" xfId="209" xr:uid="{00000000-0005-0000-0000-0000E0000000}"/>
    <cellStyle name="_QT SCTXQL62_QT1 (Cty QL)" xfId="210" xr:uid="{00000000-0005-0000-0000-0000E1000000}"/>
    <cellStyle name="_Ra soat KH von 2011 (Huy-11-11-11)" xfId="211" xr:uid="{00000000-0005-0000-0000-0000E2000000}"/>
    <cellStyle name="_Sheet1" xfId="212" xr:uid="{00000000-0005-0000-0000-0000E3000000}"/>
    <cellStyle name="_Sheet2" xfId="213" xr:uid="{00000000-0005-0000-0000-0000E4000000}"/>
    <cellStyle name="_TG-TH" xfId="214" xr:uid="{00000000-0005-0000-0000-0000E5000000}"/>
    <cellStyle name="_TG-TH 2" xfId="3662" xr:uid="{00000000-0005-0000-0000-0000E6000000}"/>
    <cellStyle name="_TG-TH_1" xfId="215" xr:uid="{00000000-0005-0000-0000-0000E7000000}"/>
    <cellStyle name="_TG-TH_1 2" xfId="3411" xr:uid="{00000000-0005-0000-0000-0000E8000000}"/>
    <cellStyle name="_TG-TH_1_BANG TONG HOP TINH HINH THANH QUYET TOAN (MOI I)" xfId="216" xr:uid="{00000000-0005-0000-0000-0000E9000000}"/>
    <cellStyle name="_TG-TH_1_BAO GIA NGAY 24-10-08 (co dam)" xfId="217" xr:uid="{00000000-0005-0000-0000-0000EA000000}"/>
    <cellStyle name="_TG-TH_1_Book1" xfId="218" xr:uid="{00000000-0005-0000-0000-0000EB000000}"/>
    <cellStyle name="_TG-TH_1_Book1_1" xfId="219" xr:uid="{00000000-0005-0000-0000-0000EC000000}"/>
    <cellStyle name="_TG-TH_1_CAU Khanh Nam(Thi Cong)" xfId="220" xr:uid="{00000000-0005-0000-0000-0000ED000000}"/>
    <cellStyle name="_TG-TH_1_DU TRU VAT TU" xfId="221" xr:uid="{00000000-0005-0000-0000-0000EE000000}"/>
    <cellStyle name="_TG-TH_1_DU TRU VAT TU 2" xfId="3412" xr:uid="{00000000-0005-0000-0000-0000EF000000}"/>
    <cellStyle name="_TG-TH_1_Ket du ung NS" xfId="222" xr:uid="{00000000-0005-0000-0000-0000F0000000}"/>
    <cellStyle name="_TG-TH_1_Ket du ung NS 2" xfId="3413" xr:uid="{00000000-0005-0000-0000-0000F1000000}"/>
    <cellStyle name="_TG-TH_1_KH Von 2012 gui BKH 1" xfId="223" xr:uid="{00000000-0005-0000-0000-0000F2000000}"/>
    <cellStyle name="_TG-TH_1_KH Von 2012 gui BKH 2" xfId="224" xr:uid="{00000000-0005-0000-0000-0000F3000000}"/>
    <cellStyle name="_TG-TH_1_ÿÿÿÿÿ" xfId="225" xr:uid="{00000000-0005-0000-0000-0000F4000000}"/>
    <cellStyle name="_TG-TH_1_ÿÿÿÿÿ 2" xfId="3414" xr:uid="{00000000-0005-0000-0000-0000F5000000}"/>
    <cellStyle name="_TG-TH_2" xfId="226" xr:uid="{00000000-0005-0000-0000-0000F6000000}"/>
    <cellStyle name="_TG-TH_2 2" xfId="3415" xr:uid="{00000000-0005-0000-0000-0000F7000000}"/>
    <cellStyle name="_TG-TH_2_BANG TONG HOP TINH HINH THANH QUYET TOAN (MOI I)" xfId="227" xr:uid="{00000000-0005-0000-0000-0000F8000000}"/>
    <cellStyle name="_TG-TH_2_BAO GIA NGAY 24-10-08 (co dam)" xfId="228" xr:uid="{00000000-0005-0000-0000-0000F9000000}"/>
    <cellStyle name="_TG-TH_2_Book1" xfId="229" xr:uid="{00000000-0005-0000-0000-0000FA000000}"/>
    <cellStyle name="_TG-TH_2_Book1_1" xfId="230" xr:uid="{00000000-0005-0000-0000-0000FB000000}"/>
    <cellStyle name="_TG-TH_2_CAU Khanh Nam(Thi Cong)" xfId="231" xr:uid="{00000000-0005-0000-0000-0000FC000000}"/>
    <cellStyle name="_TG-TH_2_DU TRU VAT TU" xfId="232" xr:uid="{00000000-0005-0000-0000-0000FD000000}"/>
    <cellStyle name="_TG-TH_2_DU TRU VAT TU 2" xfId="3416" xr:uid="{00000000-0005-0000-0000-0000FE000000}"/>
    <cellStyle name="_TG-TH_2_Ket du ung NS" xfId="233" xr:uid="{00000000-0005-0000-0000-0000FF000000}"/>
    <cellStyle name="_TG-TH_2_Ket du ung NS 2" xfId="3417" xr:uid="{00000000-0005-0000-0000-000000010000}"/>
    <cellStyle name="_TG-TH_2_KH Von 2012 gui BKH 1" xfId="234" xr:uid="{00000000-0005-0000-0000-000001010000}"/>
    <cellStyle name="_TG-TH_2_KH Von 2012 gui BKH 2" xfId="235" xr:uid="{00000000-0005-0000-0000-000002010000}"/>
    <cellStyle name="_TG-TH_2_ÿÿÿÿÿ" xfId="236" xr:uid="{00000000-0005-0000-0000-000003010000}"/>
    <cellStyle name="_TG-TH_2_ÿÿÿÿÿ 2" xfId="3418" xr:uid="{00000000-0005-0000-0000-000004010000}"/>
    <cellStyle name="_TG-TH_3" xfId="237" xr:uid="{00000000-0005-0000-0000-000005010000}"/>
    <cellStyle name="_TG-TH_4" xfId="238" xr:uid="{00000000-0005-0000-0000-000006010000}"/>
    <cellStyle name="_TG-TH_4 2" xfId="3663" xr:uid="{00000000-0005-0000-0000-000007010000}"/>
    <cellStyle name="_TH hien trang MM thi tran TD" xfId="239" xr:uid="{00000000-0005-0000-0000-00000F010000}"/>
    <cellStyle name="_Tong dutoan PP LAHAI" xfId="240" xr:uid="{00000000-0005-0000-0000-000008010000}"/>
    <cellStyle name="_Tong hop DS" xfId="241" xr:uid="{00000000-0005-0000-0000-000009010000}"/>
    <cellStyle name="_Tong hop DS_CT 134" xfId="242" xr:uid="{00000000-0005-0000-0000-00000A010000}"/>
    <cellStyle name="_Tong hop may cheu nganh 1" xfId="243" xr:uid="{00000000-0005-0000-0000-00000B010000}"/>
    <cellStyle name="_Tong hop ve 30a" xfId="244" xr:uid="{00000000-0005-0000-0000-00000C010000}"/>
    <cellStyle name="_Tong von ĐTPT" xfId="245" xr:uid="{00000000-0005-0000-0000-00000D010000}"/>
    <cellStyle name="_TU VAN THUY LOI THAM  PHE" xfId="246" xr:uid="{00000000-0005-0000-0000-00000E010000}"/>
    <cellStyle name="_ung truoc 2011 NSTW Thanh Hoa + Nge An gui Thu 12-5" xfId="247" xr:uid="{00000000-0005-0000-0000-000010010000}"/>
    <cellStyle name="_ung truoc cua long an (6-5-2010)" xfId="248" xr:uid="{00000000-0005-0000-0000-000011010000}"/>
    <cellStyle name="_Ung von nam 2011 vung TNB - Doan Cong tac (12-5-2010)" xfId="249" xr:uid="{00000000-0005-0000-0000-000012010000}"/>
    <cellStyle name="_Ung von nam 2011 vung TNB - Doan Cong tac (12-5-2010)_CT 134" xfId="250" xr:uid="{00000000-0005-0000-0000-000013010000}"/>
    <cellStyle name="_Ung von nam 2011 vung TNB - Doan Cong tac (12-5-2010)_Ke hoach 2011(15-7)" xfId="251" xr:uid="{00000000-0005-0000-0000-000014010000}"/>
    <cellStyle name="_Ung von nam 2011 vung TNB - Doan Cong tac (12-5-2010)_Ke hoach 2011(15-7)_CT 134" xfId="252" xr:uid="{00000000-0005-0000-0000-000015010000}"/>
    <cellStyle name="_Ung von nam 2011 vung TNB - Doan Cong tac (12-5-2010)_KH Von 2012 gui BKH 2" xfId="253" xr:uid="{00000000-0005-0000-0000-000016010000}"/>
    <cellStyle name="_Ung von nam 2011 vung TNB - Doan Cong tac (12-5-2010)_KH Von 2012 gui BKH 2_CT 134" xfId="254" xr:uid="{00000000-0005-0000-0000-000017010000}"/>
    <cellStyle name="_VINAMILK" xfId="255" xr:uid="{00000000-0005-0000-0000-000018010000}"/>
    <cellStyle name="_VINAMILK 2" xfId="256" xr:uid="{00000000-0005-0000-0000-000019010000}"/>
    <cellStyle name="_VINAMILK_CT 134" xfId="257" xr:uid="{00000000-0005-0000-0000-00001A010000}"/>
    <cellStyle name="_VINAMILK_CT 134 2" xfId="258" xr:uid="{00000000-0005-0000-0000-00001B010000}"/>
    <cellStyle name="_ÿÿÿÿÿ" xfId="259" xr:uid="{00000000-0005-0000-0000-00001C010000}"/>
    <cellStyle name="_ÿÿÿÿÿ_Kh ql62 (2010) 11-09" xfId="260" xr:uid="{00000000-0005-0000-0000-00001D010000}"/>
    <cellStyle name="~1" xfId="261" xr:uid="{00000000-0005-0000-0000-00001E010000}"/>
    <cellStyle name="~1?_x000d_Comma [0]_I.1?b_x000d_Comma [0]_I.3?b_x000c_Comma [0]_II?_x0012_Comma [0]_larou" xfId="262" xr:uid="{00000000-0005-0000-0000-00001F010000}"/>
    <cellStyle name="’Ê‰Ý [0.00]_laroux" xfId="263" xr:uid="{00000000-0005-0000-0000-000020010000}"/>
    <cellStyle name="’Ê‰Ý_laroux" xfId="264" xr:uid="{00000000-0005-0000-0000-000021010000}"/>
    <cellStyle name="•W?_Format" xfId="265" xr:uid="{00000000-0005-0000-0000-000022010000}"/>
    <cellStyle name="•W€_’·Šú‰p•¶" xfId="266" xr:uid="{00000000-0005-0000-0000-000023010000}"/>
    <cellStyle name="•W_’·Šú‰p•¶" xfId="267" xr:uid="{00000000-0005-0000-0000-000024010000}"/>
    <cellStyle name="W_MARINE" xfId="268" xr:uid="{00000000-0005-0000-0000-000025010000}"/>
    <cellStyle name="0" xfId="269" xr:uid="{00000000-0005-0000-0000-000026010000}"/>
    <cellStyle name="0%" xfId="270" xr:uid="{00000000-0005-0000-0000-000027010000}"/>
    <cellStyle name="0.0" xfId="271" xr:uid="{00000000-0005-0000-0000-000028010000}"/>
    <cellStyle name="0.0%" xfId="272" xr:uid="{00000000-0005-0000-0000-000029010000}"/>
    <cellStyle name="0.0_Ket du ung NS" xfId="273" xr:uid="{00000000-0005-0000-0000-00002A010000}"/>
    <cellStyle name="0.00" xfId="274" xr:uid="{00000000-0005-0000-0000-00002B010000}"/>
    <cellStyle name="0.00%" xfId="275" xr:uid="{00000000-0005-0000-0000-00002C010000}"/>
    <cellStyle name="0_Ra soat KH von 2011 (Huy-11-11-11)" xfId="276" xr:uid="{00000000-0005-0000-0000-00002D010000}"/>
    <cellStyle name="0_Viec Huy dang lam" xfId="277" xr:uid="{00000000-0005-0000-0000-00002E010000}"/>
    <cellStyle name="1" xfId="278" xr:uid="{00000000-0005-0000-0000-00002F010000}"/>
    <cellStyle name="1?b_x000d_Comma [0]_CPK?b_x0011_Comma [0]_CP" xfId="279" xr:uid="{00000000-0005-0000-0000-000030010000}"/>
    <cellStyle name="1_BAO GIA NGAY 24-10-08 (co dam)" xfId="280" xr:uid="{00000000-0005-0000-0000-000031010000}"/>
    <cellStyle name="1_BC tien do NLN thang 2015" xfId="281" xr:uid="{00000000-0005-0000-0000-000032010000}"/>
    <cellStyle name="1_Bieu bao cao giam sat 6 thang 2011" xfId="282" xr:uid="{00000000-0005-0000-0000-000033010000}"/>
    <cellStyle name="1_bieu ke hoach dau thau" xfId="283" xr:uid="{00000000-0005-0000-0000-000034010000}"/>
    <cellStyle name="1_bieu ke hoach dau thau truong mam non SKH" xfId="284" xr:uid="{00000000-0005-0000-0000-000035010000}"/>
    <cellStyle name="1_Book1" xfId="285" xr:uid="{00000000-0005-0000-0000-000036010000}"/>
    <cellStyle name="1_Book1_1" xfId="286" xr:uid="{00000000-0005-0000-0000-000037010000}"/>
    <cellStyle name="1_Cau thuy dien Ban La (Cu Anh)" xfId="287" xr:uid="{00000000-0005-0000-0000-000038010000}"/>
    <cellStyle name="1_DT tieu hoc diem TDC ban Cho 28-02-09" xfId="288" xr:uid="{00000000-0005-0000-0000-000039010000}"/>
    <cellStyle name="1_Du toan" xfId="289" xr:uid="{00000000-0005-0000-0000-00003A010000}"/>
    <cellStyle name="1_Du toan 558 (Km17+508.12 - Km 22)" xfId="290" xr:uid="{00000000-0005-0000-0000-00003B010000}"/>
    <cellStyle name="1_Du toan nuoc San Thang (GD2)" xfId="291" xr:uid="{00000000-0005-0000-0000-00003C010000}"/>
    <cellStyle name="1_DuToan92009Luong650" xfId="292" xr:uid="{00000000-0005-0000-0000-00003D010000}"/>
    <cellStyle name="1_Gia_VLQL48_duyet " xfId="293" xr:uid="{00000000-0005-0000-0000-00003E010000}"/>
    <cellStyle name="1_HD TT1" xfId="294" xr:uid="{00000000-0005-0000-0000-00003F010000}"/>
    <cellStyle name="1_Ke hoach 2010 ngay 31-01" xfId="295" xr:uid="{00000000-0005-0000-0000-000040010000}"/>
    <cellStyle name="1_Ke hoach 2011(15-7)" xfId="296" xr:uid="{00000000-0005-0000-0000-000041010000}"/>
    <cellStyle name="1_KH 2012 di BKH" xfId="297" xr:uid="{00000000-0005-0000-0000-000043010000}"/>
    <cellStyle name="1_Kh ql62 (2010) 11-09" xfId="298" xr:uid="{00000000-0005-0000-0000-000044010000}"/>
    <cellStyle name="1_KlQdinhduyet" xfId="299" xr:uid="{00000000-0005-0000-0000-000042010000}"/>
    <cellStyle name="1_Nha kham chua benh" xfId="300" xr:uid="{00000000-0005-0000-0000-000045010000}"/>
    <cellStyle name="1_Nha lop hoc 8 P" xfId="301" xr:uid="{00000000-0005-0000-0000-000046010000}"/>
    <cellStyle name="1_Phan bo" xfId="302" xr:uid="{00000000-0005-0000-0000-000047010000}"/>
    <cellStyle name="1_Tienluong" xfId="303" xr:uid="{00000000-0005-0000-0000-000048010000}"/>
    <cellStyle name="1_tinh toan hoang ha" xfId="304" xr:uid="{00000000-0005-0000-0000-000049010000}"/>
    <cellStyle name="1_TRUNG PMU 5" xfId="305" xr:uid="{00000000-0005-0000-0000-00004A010000}"/>
    <cellStyle name="1_Viec Huy dang lam" xfId="306" xr:uid="{00000000-0005-0000-0000-00004B010000}"/>
    <cellStyle name="1_ÿÿÿÿÿ" xfId="307" xr:uid="{00000000-0005-0000-0000-00004C010000}"/>
    <cellStyle name="1_ÿÿÿÿÿ_Bieu tong hop nhu cau ung 2011 da chon loc -Mien nui" xfId="308" xr:uid="{00000000-0005-0000-0000-00004D010000}"/>
    <cellStyle name="1_ÿÿÿÿÿ_Kh ql62 (2010) 11-09" xfId="309" xr:uid="{00000000-0005-0000-0000-00004E010000}"/>
    <cellStyle name="15" xfId="310" xr:uid="{00000000-0005-0000-0000-00004F010000}"/>
    <cellStyle name="18" xfId="311" xr:uid="{00000000-0005-0000-0000-000050010000}"/>
    <cellStyle name="¹éºÐÀ²_      " xfId="312" xr:uid="{00000000-0005-0000-0000-000051010000}"/>
    <cellStyle name="2" xfId="313" xr:uid="{00000000-0005-0000-0000-000052010000}"/>
    <cellStyle name="2_bieu ke hoach dau thau" xfId="314" xr:uid="{00000000-0005-0000-0000-000053010000}"/>
    <cellStyle name="2_bieu ke hoach dau thau truong mam non SKH" xfId="315" xr:uid="{00000000-0005-0000-0000-000054010000}"/>
    <cellStyle name="2_Book1" xfId="316" xr:uid="{00000000-0005-0000-0000-000055010000}"/>
    <cellStyle name="2_Book1_1" xfId="317" xr:uid="{00000000-0005-0000-0000-000056010000}"/>
    <cellStyle name="2_Cau thuy dien Ban La (Cu Anh)" xfId="318" xr:uid="{00000000-0005-0000-0000-000057010000}"/>
    <cellStyle name="2_DT tieu hoc diem TDC ban Cho 28-02-09" xfId="319" xr:uid="{00000000-0005-0000-0000-000058010000}"/>
    <cellStyle name="2_Du toan" xfId="320" xr:uid="{00000000-0005-0000-0000-000059010000}"/>
    <cellStyle name="2_Du toan 558 (Km17+508.12 - Km 22)" xfId="321" xr:uid="{00000000-0005-0000-0000-00005A010000}"/>
    <cellStyle name="2_Du toan nuoc San Thang (GD2)" xfId="322" xr:uid="{00000000-0005-0000-0000-00005B010000}"/>
    <cellStyle name="2_Gia_VLQL48_duyet " xfId="323" xr:uid="{00000000-0005-0000-0000-00005C010000}"/>
    <cellStyle name="2_HD TT1" xfId="324" xr:uid="{00000000-0005-0000-0000-00005D010000}"/>
    <cellStyle name="2_KlQdinhduyet" xfId="325" xr:uid="{00000000-0005-0000-0000-00005E010000}"/>
    <cellStyle name="2_Nha lop hoc 8 P" xfId="326" xr:uid="{00000000-0005-0000-0000-00005F010000}"/>
    <cellStyle name="2_Tienluong" xfId="327" xr:uid="{00000000-0005-0000-0000-000060010000}"/>
    <cellStyle name="2_TRUNG PMU 5" xfId="328" xr:uid="{00000000-0005-0000-0000-000061010000}"/>
    <cellStyle name="2_ÿÿÿÿÿ" xfId="329" xr:uid="{00000000-0005-0000-0000-000062010000}"/>
    <cellStyle name="2_ÿÿÿÿÿ_Bieu tong hop nhu cau ung 2011 da chon loc -Mien nui" xfId="330" xr:uid="{00000000-0005-0000-0000-000063010000}"/>
    <cellStyle name="20" xfId="331" xr:uid="{00000000-0005-0000-0000-000064010000}"/>
    <cellStyle name="20 2" xfId="332" xr:uid="{00000000-0005-0000-0000-000065010000}"/>
    <cellStyle name="-2001" xfId="333" xr:uid="{00000000-0005-0000-0000-000066010000}"/>
    <cellStyle name="-2001 2" xfId="334" xr:uid="{00000000-0005-0000-0000-000067010000}"/>
    <cellStyle name="3" xfId="335" xr:uid="{00000000-0005-0000-0000-000068010000}"/>
    <cellStyle name="3_bieu ke hoach dau thau" xfId="336" xr:uid="{00000000-0005-0000-0000-000069010000}"/>
    <cellStyle name="3_bieu ke hoach dau thau truong mam non SKH" xfId="337" xr:uid="{00000000-0005-0000-0000-00006A010000}"/>
    <cellStyle name="3_Book1" xfId="338" xr:uid="{00000000-0005-0000-0000-00006B010000}"/>
    <cellStyle name="3_Book1_1" xfId="339" xr:uid="{00000000-0005-0000-0000-00006C010000}"/>
    <cellStyle name="3_Cau thuy dien Ban La (Cu Anh)" xfId="340" xr:uid="{00000000-0005-0000-0000-00006D010000}"/>
    <cellStyle name="3_DT tieu hoc diem TDC ban Cho 28-02-09" xfId="341" xr:uid="{00000000-0005-0000-0000-00006E010000}"/>
    <cellStyle name="3_Du toan" xfId="342" xr:uid="{00000000-0005-0000-0000-00006F010000}"/>
    <cellStyle name="3_Du toan 558 (Km17+508.12 - Km 22)" xfId="343" xr:uid="{00000000-0005-0000-0000-000070010000}"/>
    <cellStyle name="3_Du toan nuoc San Thang (GD2)" xfId="344" xr:uid="{00000000-0005-0000-0000-000071010000}"/>
    <cellStyle name="3_Gia_VLQL48_duyet " xfId="345" xr:uid="{00000000-0005-0000-0000-000072010000}"/>
    <cellStyle name="3_HD TT1" xfId="346" xr:uid="{00000000-0005-0000-0000-000073010000}"/>
    <cellStyle name="3_KlQdinhduyet" xfId="347" xr:uid="{00000000-0005-0000-0000-000074010000}"/>
    <cellStyle name="3_Nha lop hoc 8 P" xfId="348" xr:uid="{00000000-0005-0000-0000-000075010000}"/>
    <cellStyle name="3_Tienluong" xfId="349" xr:uid="{00000000-0005-0000-0000-000076010000}"/>
    <cellStyle name="3_ÿÿÿÿÿ" xfId="350" xr:uid="{00000000-0005-0000-0000-000077010000}"/>
    <cellStyle name="4" xfId="351" xr:uid="{00000000-0005-0000-0000-000078010000}"/>
    <cellStyle name="4_Book1" xfId="352" xr:uid="{00000000-0005-0000-0000-000079010000}"/>
    <cellStyle name="4_Book1_1" xfId="353" xr:uid="{00000000-0005-0000-0000-00007A010000}"/>
    <cellStyle name="4_Cau thuy dien Ban La (Cu Anh)" xfId="354" xr:uid="{00000000-0005-0000-0000-00007B010000}"/>
    <cellStyle name="4_Du toan 558 (Km17+508.12 - Km 22)" xfId="355" xr:uid="{00000000-0005-0000-0000-00007C010000}"/>
    <cellStyle name="4_Gia_VLQL48_duyet " xfId="356" xr:uid="{00000000-0005-0000-0000-00007D010000}"/>
    <cellStyle name="4_KlQdinhduyet" xfId="357" xr:uid="{00000000-0005-0000-0000-00007E010000}"/>
    <cellStyle name="4_ÿÿÿÿÿ" xfId="358" xr:uid="{00000000-0005-0000-0000-00007F010000}"/>
    <cellStyle name="52" xfId="359" xr:uid="{00000000-0005-0000-0000-000080010000}"/>
    <cellStyle name="6" xfId="360" xr:uid="{00000000-0005-0000-0000-000081010000}"/>
    <cellStyle name="6 2" xfId="361" xr:uid="{00000000-0005-0000-0000-000082010000}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362" xr:uid="{00000000-0005-0000-0000-000083010000}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363" xr:uid="{00000000-0005-0000-0000-000084010000}"/>
    <cellStyle name="6_GVL" xfId="364" xr:uid="{00000000-0005-0000-0000-000085010000}"/>
    <cellStyle name="6_Ke hoach 2010 ngay 31-01" xfId="365" xr:uid="{00000000-0005-0000-0000-000086010000}"/>
    <cellStyle name="6_Ke hoach 2010 ngay 31-01_CT 134" xfId="366" xr:uid="{00000000-0005-0000-0000-000087010000}"/>
    <cellStyle name="6_Ket du ung NS" xfId="367" xr:uid="{00000000-0005-0000-0000-000088010000}"/>
    <cellStyle name="6_Ket du ung NS_CT 134" xfId="368" xr:uid="{00000000-0005-0000-0000-000089010000}"/>
    <cellStyle name="9" xfId="369" xr:uid="{00000000-0005-0000-0000-00008A010000}"/>
    <cellStyle name="a" xfId="370" xr:uid="{00000000-0005-0000-0000-00008B010000}"/>
    <cellStyle name="ÅëÈ­ [0]_      " xfId="371" xr:uid="{00000000-0005-0000-0000-00008C010000}"/>
    <cellStyle name="AeE­ [0]_INQUIRY ¿?¾÷AßAø " xfId="372" xr:uid="{00000000-0005-0000-0000-00008D010000}"/>
    <cellStyle name="ÅëÈ­ [0]_L601CPT" xfId="373" xr:uid="{00000000-0005-0000-0000-00008E010000}"/>
    <cellStyle name="ÅëÈ­_      " xfId="374" xr:uid="{00000000-0005-0000-0000-00008F010000}"/>
    <cellStyle name="AeE­_INQUIRY ¿?¾÷AßAø " xfId="375" xr:uid="{00000000-0005-0000-0000-000090010000}"/>
    <cellStyle name="ÅëÈ­_L601CPT" xfId="376" xr:uid="{00000000-0005-0000-0000-000091010000}"/>
    <cellStyle name="args.style" xfId="377" xr:uid="{00000000-0005-0000-0000-000092010000}"/>
    <cellStyle name="at" xfId="378" xr:uid="{00000000-0005-0000-0000-000093010000}"/>
    <cellStyle name="ÄÞ¸¶ [0]_      " xfId="379" xr:uid="{00000000-0005-0000-0000-000094010000}"/>
    <cellStyle name="AÞ¸¶ [0]_INQUIRY ¿?¾÷AßAø " xfId="380" xr:uid="{00000000-0005-0000-0000-000095010000}"/>
    <cellStyle name="ÄÞ¸¶ [0]_L601CPT" xfId="381" xr:uid="{00000000-0005-0000-0000-000096010000}"/>
    <cellStyle name="ÄÞ¸¶_      " xfId="382" xr:uid="{00000000-0005-0000-0000-000097010000}"/>
    <cellStyle name="AÞ¸¶_INQUIRY ¿?¾÷AßAø " xfId="383" xr:uid="{00000000-0005-0000-0000-000098010000}"/>
    <cellStyle name="ÄÞ¸¶_L601CPT" xfId="384" xr:uid="{00000000-0005-0000-0000-000099010000}"/>
    <cellStyle name="AutoFormat Options" xfId="385" xr:uid="{00000000-0005-0000-0000-00009A010000}"/>
    <cellStyle name="Bangchu" xfId="386" xr:uid="{00000000-0005-0000-0000-00009B010000}"/>
    <cellStyle name="Bình thường 2" xfId="387" xr:uid="{00000000-0005-0000-0000-00009C010000}"/>
    <cellStyle name="Body" xfId="388" xr:uid="{00000000-0005-0000-0000-00009D010000}"/>
    <cellStyle name="C?AØ_¿?¾÷CoE² " xfId="389" xr:uid="{00000000-0005-0000-0000-00009E010000}"/>
    <cellStyle name="C~1" xfId="390" xr:uid="{00000000-0005-0000-0000-00009F010000}"/>
    <cellStyle name="Ç¥ÁØ_      " xfId="391" xr:uid="{00000000-0005-0000-0000-0000A0010000}"/>
    <cellStyle name="C￥AØ_¿μ¾÷CoE² " xfId="392" xr:uid="{00000000-0005-0000-0000-0000A1010000}"/>
    <cellStyle name="Ç¥ÁØ_±¸¹Ì´ëÃ¥" xfId="393" xr:uid="{00000000-0005-0000-0000-0000A2010000}"/>
    <cellStyle name="C￥AØ_≫c¾÷ºIº° AN°e " xfId="394" xr:uid="{00000000-0005-0000-0000-0000A3010000}"/>
    <cellStyle name="Ç¥ÁØ_MARSHALL TEST" xfId="395" xr:uid="{00000000-0005-0000-0000-0000A4010000}"/>
    <cellStyle name="Calc Currency (0)" xfId="396" xr:uid="{00000000-0005-0000-0000-0000A5010000}"/>
    <cellStyle name="Calc Currency (2)" xfId="397" xr:uid="{00000000-0005-0000-0000-0000A6010000}"/>
    <cellStyle name="Calc Percent (0)" xfId="398" xr:uid="{00000000-0005-0000-0000-0000A7010000}"/>
    <cellStyle name="Calc Percent (1)" xfId="399" xr:uid="{00000000-0005-0000-0000-0000A8010000}"/>
    <cellStyle name="Calc Percent (2)" xfId="400" xr:uid="{00000000-0005-0000-0000-0000A9010000}"/>
    <cellStyle name="Calc Units (0)" xfId="401" xr:uid="{00000000-0005-0000-0000-0000AA010000}"/>
    <cellStyle name="Calc Units (1)" xfId="402" xr:uid="{00000000-0005-0000-0000-0000AB010000}"/>
    <cellStyle name="Calc Units (2)" xfId="403" xr:uid="{00000000-0005-0000-0000-0000AC010000}"/>
    <cellStyle name="category" xfId="404" xr:uid="{00000000-0005-0000-0000-0000AD010000}"/>
    <cellStyle name="CC1" xfId="405" xr:uid="{00000000-0005-0000-0000-0000AE010000}"/>
    <cellStyle name="CC2" xfId="406" xr:uid="{00000000-0005-0000-0000-0000AF010000}"/>
    <cellStyle name="Cerrency_Sheet2_XANGDAU" xfId="407" xr:uid="{00000000-0005-0000-0000-0000B0010000}"/>
    <cellStyle name="cg" xfId="408" xr:uid="{00000000-0005-0000-0000-0000B1010000}"/>
    <cellStyle name="chchuyen" xfId="409" xr:uid="{00000000-0005-0000-0000-000045020000}"/>
    <cellStyle name="Chi phÝ kh¸c_Book1" xfId="410" xr:uid="{00000000-0005-0000-0000-000046020000}"/>
    <cellStyle name="Chuẩn 2" xfId="6" xr:uid="{00000000-0005-0000-0000-000047020000}"/>
    <cellStyle name="CHUONG" xfId="411" xr:uid="{00000000-0005-0000-0000-000048020000}"/>
    <cellStyle name="Col Heads" xfId="412" xr:uid="{00000000-0005-0000-0000-0000B2010000}"/>
    <cellStyle name="Comma" xfId="1" builtinId="3"/>
    <cellStyle name="Comma  - Style1" xfId="414" xr:uid="{00000000-0005-0000-0000-0000B4010000}"/>
    <cellStyle name="Comma  - Style2" xfId="415" xr:uid="{00000000-0005-0000-0000-0000B5010000}"/>
    <cellStyle name="Comma  - Style3" xfId="416" xr:uid="{00000000-0005-0000-0000-0000B6010000}"/>
    <cellStyle name="Comma  - Style4" xfId="417" xr:uid="{00000000-0005-0000-0000-0000B7010000}"/>
    <cellStyle name="Comma  - Style5" xfId="418" xr:uid="{00000000-0005-0000-0000-0000B8010000}"/>
    <cellStyle name="Comma  - Style6" xfId="419" xr:uid="{00000000-0005-0000-0000-0000B9010000}"/>
    <cellStyle name="Comma  - Style7" xfId="420" xr:uid="{00000000-0005-0000-0000-0000BA010000}"/>
    <cellStyle name="Comma  - Style8" xfId="421" xr:uid="{00000000-0005-0000-0000-0000BB010000}"/>
    <cellStyle name="Comma [ ,]" xfId="422" xr:uid="{00000000-0005-0000-0000-0000BC010000}"/>
    <cellStyle name="Comma [0] 2" xfId="423" xr:uid="{00000000-0005-0000-0000-0000BD010000}"/>
    <cellStyle name="Comma [0] 3" xfId="424" xr:uid="{00000000-0005-0000-0000-0000BE010000}"/>
    <cellStyle name="Comma [0] 3 2" xfId="3420" xr:uid="{00000000-0005-0000-0000-0000BF010000}"/>
    <cellStyle name="Comma [00]" xfId="425" xr:uid="{00000000-0005-0000-0000-0000C0010000}"/>
    <cellStyle name="Comma 10" xfId="426" xr:uid="{00000000-0005-0000-0000-0000C1010000}"/>
    <cellStyle name="Comma 10 10" xfId="3344" xr:uid="{00000000-0005-0000-0000-0000C2010000}"/>
    <cellStyle name="Comma 10 10 2" xfId="3632" xr:uid="{00000000-0005-0000-0000-0000C3010000}"/>
    <cellStyle name="Comma 10 2" xfId="427" xr:uid="{00000000-0005-0000-0000-0000C4010000}"/>
    <cellStyle name="Comma 10 2 2" xfId="3422" xr:uid="{00000000-0005-0000-0000-0000C5010000}"/>
    <cellStyle name="Comma 10 3" xfId="428" xr:uid="{00000000-0005-0000-0000-0000C6010000}"/>
    <cellStyle name="Comma 10 4" xfId="3421" xr:uid="{00000000-0005-0000-0000-0000C7010000}"/>
    <cellStyle name="Comma 11" xfId="429" xr:uid="{00000000-0005-0000-0000-0000C8010000}"/>
    <cellStyle name="Comma 11 2" xfId="430" xr:uid="{00000000-0005-0000-0000-0000C9010000}"/>
    <cellStyle name="Comma 11 3" xfId="3347" xr:uid="{00000000-0005-0000-0000-0000CA010000}"/>
    <cellStyle name="Comma 11 3 2" xfId="3633" xr:uid="{00000000-0005-0000-0000-0000CB010000}"/>
    <cellStyle name="Comma 11 4" xfId="3423" xr:uid="{00000000-0005-0000-0000-0000CC010000}"/>
    <cellStyle name="Comma 12" xfId="431" xr:uid="{00000000-0005-0000-0000-0000CD010000}"/>
    <cellStyle name="Comma 12 2" xfId="3424" xr:uid="{00000000-0005-0000-0000-0000CE010000}"/>
    <cellStyle name="Comma 13" xfId="432" xr:uid="{00000000-0005-0000-0000-0000CF010000}"/>
    <cellStyle name="Comma 13 2" xfId="3425" xr:uid="{00000000-0005-0000-0000-0000D0010000}"/>
    <cellStyle name="Comma 14" xfId="433" xr:uid="{00000000-0005-0000-0000-0000D1010000}"/>
    <cellStyle name="Comma 14 2" xfId="3426" xr:uid="{00000000-0005-0000-0000-0000D2010000}"/>
    <cellStyle name="Comma 15" xfId="434" xr:uid="{00000000-0005-0000-0000-0000D3010000}"/>
    <cellStyle name="Comma 15 2" xfId="3427" xr:uid="{00000000-0005-0000-0000-0000D4010000}"/>
    <cellStyle name="Comma 16" xfId="435" xr:uid="{00000000-0005-0000-0000-0000D5010000}"/>
    <cellStyle name="Comma 16 2" xfId="3428" xr:uid="{00000000-0005-0000-0000-0000D6010000}"/>
    <cellStyle name="Comma 17" xfId="436" xr:uid="{00000000-0005-0000-0000-0000D7010000}"/>
    <cellStyle name="Comma 17 2" xfId="3429" xr:uid="{00000000-0005-0000-0000-0000D8010000}"/>
    <cellStyle name="Comma 18" xfId="437" xr:uid="{00000000-0005-0000-0000-0000D9010000}"/>
    <cellStyle name="Comma 18 2" xfId="3430" xr:uid="{00000000-0005-0000-0000-0000DA010000}"/>
    <cellStyle name="Comma 19" xfId="413" xr:uid="{00000000-0005-0000-0000-0000DB010000}"/>
    <cellStyle name="Comma 19 2" xfId="3419" xr:uid="{00000000-0005-0000-0000-0000DC010000}"/>
    <cellStyle name="Comma 2" xfId="8" xr:uid="{00000000-0005-0000-0000-0000DD010000}"/>
    <cellStyle name="Comma 2 2" xfId="439" xr:uid="{00000000-0005-0000-0000-0000DE010000}"/>
    <cellStyle name="Comma 2 2 2" xfId="3431" xr:uid="{00000000-0005-0000-0000-0000DF010000}"/>
    <cellStyle name="Comma 2 3" xfId="440" xr:uid="{00000000-0005-0000-0000-0000E0010000}"/>
    <cellStyle name="Comma 2 3 2" xfId="3352" xr:uid="{00000000-0005-0000-0000-0000E1010000}"/>
    <cellStyle name="Comma 2 4" xfId="438" xr:uid="{00000000-0005-0000-0000-0000E2010000}"/>
    <cellStyle name="Comma 2 5" xfId="3389" xr:uid="{00000000-0005-0000-0000-0000E3010000}"/>
    <cellStyle name="Comma 2_bao cao cua UBND tinh quy II - 2011" xfId="441" xr:uid="{00000000-0005-0000-0000-0000E4010000}"/>
    <cellStyle name="Comma 20" xfId="3354" xr:uid="{00000000-0005-0000-0000-0000E5010000}"/>
    <cellStyle name="Comma 20 2" xfId="3387" xr:uid="{00000000-0005-0000-0000-0000E6010000}"/>
    <cellStyle name="Comma 21" xfId="3356" xr:uid="{00000000-0005-0000-0000-0000E7010000}"/>
    <cellStyle name="Comma 21 2" xfId="3636" xr:uid="{00000000-0005-0000-0000-0000E8010000}"/>
    <cellStyle name="Comma 22" xfId="3358" xr:uid="{00000000-0005-0000-0000-0000E9010000}"/>
    <cellStyle name="Comma 22 2" xfId="3649" xr:uid="{00000000-0005-0000-0000-0000EA010000}"/>
    <cellStyle name="Comma 23" xfId="3360" xr:uid="{00000000-0005-0000-0000-0000EB010000}"/>
    <cellStyle name="Comma 23 2" xfId="3639" xr:uid="{00000000-0005-0000-0000-0000EC010000}"/>
    <cellStyle name="Comma 24" xfId="3646" xr:uid="{00000000-0005-0000-0000-0000ED010000}"/>
    <cellStyle name="Comma 25" xfId="3642" xr:uid="{00000000-0005-0000-0000-0000EE010000}"/>
    <cellStyle name="Comma 26" xfId="3362" xr:uid="{00000000-0005-0000-0000-0000EF010000}"/>
    <cellStyle name="Comma 26 2" xfId="3653" xr:uid="{00000000-0005-0000-0000-0000F0010000}"/>
    <cellStyle name="Comma 27" xfId="3364" xr:uid="{00000000-0005-0000-0000-0000F1010000}"/>
    <cellStyle name="Comma 27 2" xfId="3773" xr:uid="{00000000-0005-0000-0000-0000F2010000}"/>
    <cellStyle name="Comma 28" xfId="3366" xr:uid="{00000000-0005-0000-0000-0000F3010000}"/>
    <cellStyle name="Comma 29" xfId="3368" xr:uid="{00000000-0005-0000-0000-0000F4010000}"/>
    <cellStyle name="Comma 3" xfId="442" xr:uid="{00000000-0005-0000-0000-0000F5010000}"/>
    <cellStyle name="Comma 3 2" xfId="443" xr:uid="{00000000-0005-0000-0000-0000F6010000}"/>
    <cellStyle name="Comma 3 2 2" xfId="444" xr:uid="{00000000-0005-0000-0000-0000F7010000}"/>
    <cellStyle name="Comma 3 3" xfId="445" xr:uid="{00000000-0005-0000-0000-0000F8010000}"/>
    <cellStyle name="Comma 3 3 2" xfId="3433" xr:uid="{00000000-0005-0000-0000-0000F9010000}"/>
    <cellStyle name="Comma 3 4" xfId="3342" xr:uid="{00000000-0005-0000-0000-0000FA010000}"/>
    <cellStyle name="Comma 3 4 2" xfId="3630" xr:uid="{00000000-0005-0000-0000-0000FB010000}"/>
    <cellStyle name="Comma 3 5" xfId="3432" xr:uid="{00000000-0005-0000-0000-0000FC010000}"/>
    <cellStyle name="Comma 30" xfId="3370" xr:uid="{00000000-0005-0000-0000-0000FD010000}"/>
    <cellStyle name="Comma 31" xfId="3372" xr:uid="{00000000-0005-0000-0000-0000FE010000}"/>
    <cellStyle name="Comma 32" xfId="3374" xr:uid="{00000000-0005-0000-0000-0000FF010000}"/>
    <cellStyle name="Comma 33" xfId="3376" xr:uid="{00000000-0005-0000-0000-000000020000}"/>
    <cellStyle name="Comma 34" xfId="3378" xr:uid="{00000000-0005-0000-0000-000001020000}"/>
    <cellStyle name="Comma 35" xfId="3385" xr:uid="{00000000-0005-0000-0000-000002020000}"/>
    <cellStyle name="Comma 35 2" xfId="3778" xr:uid="{00000000-0005-0000-0000-000003020000}"/>
    <cellStyle name="Comma 36" xfId="3628" xr:uid="{00000000-0005-0000-0000-000004020000}"/>
    <cellStyle name="Comma 36 2" xfId="3779" xr:uid="{00000000-0005-0000-0000-000005020000}"/>
    <cellStyle name="Comma 4" xfId="446" xr:uid="{00000000-0005-0000-0000-000006020000}"/>
    <cellStyle name="Comma 4 2" xfId="447" xr:uid="{00000000-0005-0000-0000-000007020000}"/>
    <cellStyle name="Comma 4 2 2" xfId="448" xr:uid="{00000000-0005-0000-0000-000008020000}"/>
    <cellStyle name="Comma 4 3" xfId="449" xr:uid="{00000000-0005-0000-0000-000009020000}"/>
    <cellStyle name="Comma 42" xfId="3351" xr:uid="{00000000-0005-0000-0000-00000A020000}"/>
    <cellStyle name="Comma 42 2" xfId="3634" xr:uid="{00000000-0005-0000-0000-00000B020000}"/>
    <cellStyle name="Comma 49" xfId="3379" xr:uid="{00000000-0005-0000-0000-00000C020000}"/>
    <cellStyle name="Comma 5" xfId="450" xr:uid="{00000000-0005-0000-0000-00000D020000}"/>
    <cellStyle name="Comma 5 2" xfId="451" xr:uid="{00000000-0005-0000-0000-00000E020000}"/>
    <cellStyle name="Comma 50" xfId="3380" xr:uid="{00000000-0005-0000-0000-00000F020000}"/>
    <cellStyle name="Comma 52" xfId="3381" xr:uid="{00000000-0005-0000-0000-000010020000}"/>
    <cellStyle name="Comma 53" xfId="3382" xr:uid="{00000000-0005-0000-0000-000011020000}"/>
    <cellStyle name="Comma 54" xfId="3383" xr:uid="{00000000-0005-0000-0000-000012020000}"/>
    <cellStyle name="Comma 6" xfId="452" xr:uid="{00000000-0005-0000-0000-000013020000}"/>
    <cellStyle name="Comma 6 2" xfId="453" xr:uid="{00000000-0005-0000-0000-000014020000}"/>
    <cellStyle name="Comma 6 2 2" xfId="454" xr:uid="{00000000-0005-0000-0000-000015020000}"/>
    <cellStyle name="Comma 6 2 3" xfId="3435" xr:uid="{00000000-0005-0000-0000-000016020000}"/>
    <cellStyle name="Comma 6 3" xfId="455" xr:uid="{00000000-0005-0000-0000-000017020000}"/>
    <cellStyle name="Comma 6 3 2" xfId="3436" xr:uid="{00000000-0005-0000-0000-000018020000}"/>
    <cellStyle name="Comma 6 4" xfId="456" xr:uid="{00000000-0005-0000-0000-000019020000}"/>
    <cellStyle name="Comma 6 4 2" xfId="3437" xr:uid="{00000000-0005-0000-0000-00001A020000}"/>
    <cellStyle name="Comma 6 5" xfId="3434" xr:uid="{00000000-0005-0000-0000-00001B020000}"/>
    <cellStyle name="Comma 7" xfId="457" xr:uid="{00000000-0005-0000-0000-00001C020000}"/>
    <cellStyle name="Comma 7 2" xfId="458" xr:uid="{00000000-0005-0000-0000-00001D020000}"/>
    <cellStyle name="Comma 7 2 2" xfId="459" xr:uid="{00000000-0005-0000-0000-00001E020000}"/>
    <cellStyle name="Comma 7 2 3" xfId="3439" xr:uid="{00000000-0005-0000-0000-00001F020000}"/>
    <cellStyle name="Comma 7 3" xfId="460" xr:uid="{00000000-0005-0000-0000-000020020000}"/>
    <cellStyle name="Comma 7 3 2" xfId="3440" xr:uid="{00000000-0005-0000-0000-000021020000}"/>
    <cellStyle name="Comma 7 4" xfId="3438" xr:uid="{00000000-0005-0000-0000-000022020000}"/>
    <cellStyle name="Comma 8" xfId="461" xr:uid="{00000000-0005-0000-0000-000023020000}"/>
    <cellStyle name="Comma 8 2" xfId="462" xr:uid="{00000000-0005-0000-0000-000024020000}"/>
    <cellStyle name="Comma 9" xfId="463" xr:uid="{00000000-0005-0000-0000-000025020000}"/>
    <cellStyle name="Comma 9 2" xfId="464" xr:uid="{00000000-0005-0000-0000-000026020000}"/>
    <cellStyle name="Comma 9 2 2" xfId="3442" xr:uid="{00000000-0005-0000-0000-000027020000}"/>
    <cellStyle name="Comma 9 3" xfId="465" xr:uid="{00000000-0005-0000-0000-000028020000}"/>
    <cellStyle name="Comma 9 4" xfId="3441" xr:uid="{00000000-0005-0000-0000-000029020000}"/>
    <cellStyle name="comma zerodec" xfId="466" xr:uid="{00000000-0005-0000-0000-00002A020000}"/>
    <cellStyle name="comma zerodec 2" xfId="467" xr:uid="{00000000-0005-0000-0000-00002B020000}"/>
    <cellStyle name="Comma,0" xfId="468" xr:uid="{00000000-0005-0000-0000-00002C020000}"/>
    <cellStyle name="Comma,1" xfId="469" xr:uid="{00000000-0005-0000-0000-00002D020000}"/>
    <cellStyle name="Comma,2" xfId="470" xr:uid="{00000000-0005-0000-0000-00002E020000}"/>
    <cellStyle name="Comma0" xfId="471" xr:uid="{00000000-0005-0000-0000-00002F020000}"/>
    <cellStyle name="Comma0 2" xfId="472" xr:uid="{00000000-0005-0000-0000-000030020000}"/>
    <cellStyle name="cong" xfId="473" xr:uid="{00000000-0005-0000-0000-000031020000}"/>
    <cellStyle name="Copied" xfId="474" xr:uid="{00000000-0005-0000-0000-000032020000}"/>
    <cellStyle name="COST1" xfId="475" xr:uid="{00000000-0005-0000-0000-000033020000}"/>
    <cellStyle name="Cࡵrrency_Sheet1_PRODUCTĠ" xfId="476" xr:uid="{00000000-0005-0000-0000-000034020000}"/>
    <cellStyle name="CT1" xfId="477" xr:uid="{00000000-0005-0000-0000-000035020000}"/>
    <cellStyle name="CT2" xfId="478" xr:uid="{00000000-0005-0000-0000-000036020000}"/>
    <cellStyle name="CT4" xfId="479" xr:uid="{00000000-0005-0000-0000-000037020000}"/>
    <cellStyle name="CT5" xfId="480" xr:uid="{00000000-0005-0000-0000-000038020000}"/>
    <cellStyle name="ct7" xfId="481" xr:uid="{00000000-0005-0000-0000-000039020000}"/>
    <cellStyle name="ct8" xfId="482" xr:uid="{00000000-0005-0000-0000-00003A020000}"/>
    <cellStyle name="cth1" xfId="483" xr:uid="{00000000-0005-0000-0000-00003B020000}"/>
    <cellStyle name="Cthuc" xfId="484" xr:uid="{00000000-0005-0000-0000-00003C020000}"/>
    <cellStyle name="Cthuc1" xfId="485" xr:uid="{00000000-0005-0000-0000-00003D020000}"/>
    <cellStyle name="Currency [00]" xfId="486" xr:uid="{00000000-0005-0000-0000-00003E020000}"/>
    <cellStyle name="Currency,0" xfId="487" xr:uid="{00000000-0005-0000-0000-00003F020000}"/>
    <cellStyle name="Currency,2" xfId="488" xr:uid="{00000000-0005-0000-0000-000040020000}"/>
    <cellStyle name="Currency0" xfId="489" xr:uid="{00000000-0005-0000-0000-000041020000}"/>
    <cellStyle name="Currency0 2" xfId="490" xr:uid="{00000000-0005-0000-0000-000042020000}"/>
    <cellStyle name="Currency1" xfId="491" xr:uid="{00000000-0005-0000-0000-000043020000}"/>
    <cellStyle name="Currency1 2" xfId="492" xr:uid="{00000000-0005-0000-0000-000044020000}"/>
    <cellStyle name="d" xfId="493" xr:uid="{00000000-0005-0000-0000-000049020000}"/>
    <cellStyle name="d%" xfId="494" xr:uid="{00000000-0005-0000-0000-00004A020000}"/>
    <cellStyle name="D1" xfId="495" xr:uid="{00000000-0005-0000-0000-00004B020000}"/>
    <cellStyle name="D1 2" xfId="496" xr:uid="{00000000-0005-0000-0000-00004C020000}"/>
    <cellStyle name="Dan" xfId="497" xr:uid="{00000000-0005-0000-0000-00004D020000}"/>
    <cellStyle name="Date" xfId="498" xr:uid="{00000000-0005-0000-0000-00004E020000}"/>
    <cellStyle name="Date 2" xfId="499" xr:uid="{00000000-0005-0000-0000-00004F020000}"/>
    <cellStyle name="Date Short" xfId="500" xr:uid="{00000000-0005-0000-0000-000050020000}"/>
    <cellStyle name="Date_Báo cáo 2005 theo Văn phòng của A. Quang" xfId="501" xr:uid="{00000000-0005-0000-0000-000051020000}"/>
    <cellStyle name="Dấu phảy 2" xfId="502" xr:uid="{00000000-0005-0000-0000-000053020000}"/>
    <cellStyle name="Dấu phảy 2 2" xfId="3443" xr:uid="{00000000-0005-0000-0000-000054020000}"/>
    <cellStyle name="DAUDE" xfId="503" xr:uid="{00000000-0005-0000-0000-000052020000}"/>
    <cellStyle name="dd-m" xfId="504" xr:uid="{00000000-0005-0000-0000-000055020000}"/>
    <cellStyle name="dd-m 2" xfId="505" xr:uid="{00000000-0005-0000-0000-000056020000}"/>
    <cellStyle name="dd-mm" xfId="506" xr:uid="{00000000-0005-0000-0000-000057020000}"/>
    <cellStyle name="dd-mm 2" xfId="507" xr:uid="{00000000-0005-0000-0000-000058020000}"/>
    <cellStyle name="DELTA" xfId="508" xr:uid="{00000000-0005-0000-0000-000059020000}"/>
    <cellStyle name="DELTA 2" xfId="509" xr:uid="{00000000-0005-0000-0000-00005A020000}"/>
    <cellStyle name="Dezimal [0]_35ERI8T2gbIEMixb4v26icuOo" xfId="510" xr:uid="{00000000-0005-0000-0000-00005B020000}"/>
    <cellStyle name="Dezimal_35ERI8T2gbIEMixb4v26icuOo" xfId="511" xr:uid="{00000000-0005-0000-0000-00005C020000}"/>
    <cellStyle name="Dg" xfId="512" xr:uid="{00000000-0005-0000-0000-00005D020000}"/>
    <cellStyle name="Dg 2" xfId="513" xr:uid="{00000000-0005-0000-0000-00005E020000}"/>
    <cellStyle name="Dgia" xfId="514" xr:uid="{00000000-0005-0000-0000-00005F020000}"/>
    <cellStyle name="Dollar (zero dec)" xfId="515" xr:uid="{00000000-0005-0000-0000-000060020000}"/>
    <cellStyle name="Dollar (zero dec) 2" xfId="516" xr:uid="{00000000-0005-0000-0000-000061020000}"/>
    <cellStyle name="Don gia" xfId="517" xr:uid="{00000000-0005-0000-0000-000062020000}"/>
    <cellStyle name="Dziesi?tny [0]_Invoices2001Slovakia" xfId="518" xr:uid="{00000000-0005-0000-0000-000063020000}"/>
    <cellStyle name="Dziesi?tny_Invoices2001Slovakia" xfId="519" xr:uid="{00000000-0005-0000-0000-000064020000}"/>
    <cellStyle name="Dziesietny [0]_Invoices2001Slovakia" xfId="520" xr:uid="{00000000-0005-0000-0000-000065020000}"/>
    <cellStyle name="Dziesiętny [0]_Invoices2001Slovakia" xfId="521" xr:uid="{00000000-0005-0000-0000-000066020000}"/>
    <cellStyle name="Dziesietny [0]_Invoices2001Slovakia 2" xfId="3664" xr:uid="{00000000-0005-0000-0000-000067020000}"/>
    <cellStyle name="Dziesiętny [0]_Invoices2001Slovakia 2" xfId="3444" xr:uid="{00000000-0005-0000-0000-000068020000}"/>
    <cellStyle name="Dziesietny [0]_Invoices2001Slovakia_01_Nha so 1_Dien" xfId="522" xr:uid="{00000000-0005-0000-0000-000069020000}"/>
    <cellStyle name="Dziesiętny [0]_Invoices2001Slovakia_01_Nha so 1_Dien" xfId="523" xr:uid="{00000000-0005-0000-0000-00006A020000}"/>
    <cellStyle name="Dziesietny [0]_Invoices2001Slovakia_01_Nha so 1_Dien 2" xfId="524" xr:uid="{00000000-0005-0000-0000-00006B020000}"/>
    <cellStyle name="Dziesiętny [0]_Invoices2001Slovakia_01_Nha so 1_Dien 2" xfId="525" xr:uid="{00000000-0005-0000-0000-00006C020000}"/>
    <cellStyle name="Dziesietny [0]_Invoices2001Slovakia_01_Nha so 1_Dien_bieu ke hoach dau thau" xfId="526" xr:uid="{00000000-0005-0000-0000-00006D020000}"/>
    <cellStyle name="Dziesiętny [0]_Invoices2001Slovakia_01_Nha so 1_Dien_bieu ke hoach dau thau" xfId="527" xr:uid="{00000000-0005-0000-0000-00006E020000}"/>
    <cellStyle name="Dziesietny [0]_Invoices2001Slovakia_01_Nha so 1_Dien_bieu ke hoach dau thau 2" xfId="528" xr:uid="{00000000-0005-0000-0000-00006F020000}"/>
    <cellStyle name="Dziesiętny [0]_Invoices2001Slovakia_01_Nha so 1_Dien_bieu ke hoach dau thau 2" xfId="529" xr:uid="{00000000-0005-0000-0000-000070020000}"/>
    <cellStyle name="Dziesietny [0]_Invoices2001Slovakia_01_Nha so 1_Dien_bieu ke hoach dau thau truong mam non SKH" xfId="530" xr:uid="{00000000-0005-0000-0000-000071020000}"/>
    <cellStyle name="Dziesiętny [0]_Invoices2001Slovakia_01_Nha so 1_Dien_bieu ke hoach dau thau truong mam non SKH" xfId="531" xr:uid="{00000000-0005-0000-0000-000072020000}"/>
    <cellStyle name="Dziesietny [0]_Invoices2001Slovakia_01_Nha so 1_Dien_bieu ke hoach dau thau truong mam non SKH 2" xfId="532" xr:uid="{00000000-0005-0000-0000-000073020000}"/>
    <cellStyle name="Dziesiętny [0]_Invoices2001Slovakia_01_Nha so 1_Dien_bieu ke hoach dau thau truong mam non SKH 2" xfId="533" xr:uid="{00000000-0005-0000-0000-000074020000}"/>
    <cellStyle name="Dziesietny [0]_Invoices2001Slovakia_01_Nha so 1_Dien_bieu tong hop lai kh von 2011 gui phong TH-KTDN" xfId="534" xr:uid="{00000000-0005-0000-0000-000075020000}"/>
    <cellStyle name="Dziesiętny [0]_Invoices2001Slovakia_01_Nha so 1_Dien_bieu tong hop lai kh von 2011 gui phong TH-KTDN" xfId="535" xr:uid="{00000000-0005-0000-0000-000076020000}"/>
    <cellStyle name="Dziesietny [0]_Invoices2001Slovakia_01_Nha so 1_Dien_bieu tong hop lai kh von 2011 gui phong TH-KTDN 2" xfId="536" xr:uid="{00000000-0005-0000-0000-000077020000}"/>
    <cellStyle name="Dziesiętny [0]_Invoices2001Slovakia_01_Nha so 1_Dien_bieu tong hop lai kh von 2011 gui phong TH-KTDN 2" xfId="537" xr:uid="{00000000-0005-0000-0000-000078020000}"/>
    <cellStyle name="Dziesietny [0]_Invoices2001Slovakia_01_Nha so 1_Dien_Book1" xfId="538" xr:uid="{00000000-0005-0000-0000-000079020000}"/>
    <cellStyle name="Dziesiętny [0]_Invoices2001Slovakia_01_Nha so 1_Dien_Book1" xfId="539" xr:uid="{00000000-0005-0000-0000-00007A020000}"/>
    <cellStyle name="Dziesietny [0]_Invoices2001Slovakia_01_Nha so 1_Dien_Book1 2" xfId="540" xr:uid="{00000000-0005-0000-0000-00007B020000}"/>
    <cellStyle name="Dziesiętny [0]_Invoices2001Slovakia_01_Nha so 1_Dien_Book1 2" xfId="541" xr:uid="{00000000-0005-0000-0000-00007C020000}"/>
    <cellStyle name="Dziesietny [0]_Invoices2001Slovakia_01_Nha so 1_Dien_Book1_Ke hoach 2010 (theo doi 11-8-2010)" xfId="542" xr:uid="{00000000-0005-0000-0000-00007D020000}"/>
    <cellStyle name="Dziesiętny [0]_Invoices2001Slovakia_01_Nha so 1_Dien_Book1_Ke hoach 2010 (theo doi 11-8-2010)" xfId="543" xr:uid="{00000000-0005-0000-0000-00007E020000}"/>
    <cellStyle name="Dziesietny [0]_Invoices2001Slovakia_01_Nha so 1_Dien_Book1_Ke hoach 2010 (theo doi 11-8-2010) 2" xfId="544" xr:uid="{00000000-0005-0000-0000-00007F020000}"/>
    <cellStyle name="Dziesiętny [0]_Invoices2001Slovakia_01_Nha so 1_Dien_Book1_Ke hoach 2010 (theo doi 11-8-2010) 2" xfId="545" xr:uid="{00000000-0005-0000-0000-000080020000}"/>
    <cellStyle name="Dziesietny [0]_Invoices2001Slovakia_01_Nha so 1_Dien_Book1_ke hoach dau thau 30-6-2010" xfId="546" xr:uid="{00000000-0005-0000-0000-000081020000}"/>
    <cellStyle name="Dziesiętny [0]_Invoices2001Slovakia_01_Nha so 1_Dien_Book1_ke hoach dau thau 30-6-2010" xfId="547" xr:uid="{00000000-0005-0000-0000-000082020000}"/>
    <cellStyle name="Dziesietny [0]_Invoices2001Slovakia_01_Nha so 1_Dien_Book1_ke hoach dau thau 30-6-2010 2" xfId="548" xr:uid="{00000000-0005-0000-0000-000083020000}"/>
    <cellStyle name="Dziesiętny [0]_Invoices2001Slovakia_01_Nha so 1_Dien_Book1_ke hoach dau thau 30-6-2010 2" xfId="549" xr:uid="{00000000-0005-0000-0000-000084020000}"/>
    <cellStyle name="Dziesietny [0]_Invoices2001Slovakia_01_Nha so 1_Dien_Copy of KH PHAN BO VON ĐỐI ỨNG NAM 2011 (30 TY phuong án gop WB)" xfId="550" xr:uid="{00000000-0005-0000-0000-000085020000}"/>
    <cellStyle name="Dziesiętny [0]_Invoices2001Slovakia_01_Nha so 1_Dien_Copy of KH PHAN BO VON ĐỐI ỨNG NAM 2011 (30 TY phuong án gop WB)" xfId="551" xr:uid="{00000000-0005-0000-0000-000086020000}"/>
    <cellStyle name="Dziesietny [0]_Invoices2001Slovakia_01_Nha so 1_Dien_Copy of KH PHAN BO VON ĐỐI ỨNG NAM 2011 (30 TY phuong án gop WB) 2" xfId="552" xr:uid="{00000000-0005-0000-0000-000087020000}"/>
    <cellStyle name="Dziesiętny [0]_Invoices2001Slovakia_01_Nha so 1_Dien_Copy of KH PHAN BO VON ĐỐI ỨNG NAM 2011 (30 TY phuong án gop WB) 2" xfId="553" xr:uid="{00000000-0005-0000-0000-000088020000}"/>
    <cellStyle name="Dziesietny [0]_Invoices2001Slovakia_01_Nha so 1_Dien_DTTD chieng chan Tham lai 29-9-2009" xfId="554" xr:uid="{00000000-0005-0000-0000-000089020000}"/>
    <cellStyle name="Dziesiętny [0]_Invoices2001Slovakia_01_Nha so 1_Dien_DTTD chieng chan Tham lai 29-9-2009" xfId="555" xr:uid="{00000000-0005-0000-0000-00008A020000}"/>
    <cellStyle name="Dziesietny [0]_Invoices2001Slovakia_01_Nha so 1_Dien_DTTD chieng chan Tham lai 29-9-2009 2" xfId="556" xr:uid="{00000000-0005-0000-0000-00008B020000}"/>
    <cellStyle name="Dziesiętny [0]_Invoices2001Slovakia_01_Nha so 1_Dien_DTTD chieng chan Tham lai 29-9-2009 2" xfId="557" xr:uid="{00000000-0005-0000-0000-00008C020000}"/>
    <cellStyle name="Dziesietny [0]_Invoices2001Slovakia_01_Nha so 1_Dien_Du toan nuoc San Thang (GD2)" xfId="558" xr:uid="{00000000-0005-0000-0000-00008D020000}"/>
    <cellStyle name="Dziesiętny [0]_Invoices2001Slovakia_01_Nha so 1_Dien_Du toan nuoc San Thang (GD2)" xfId="559" xr:uid="{00000000-0005-0000-0000-00008E020000}"/>
    <cellStyle name="Dziesietny [0]_Invoices2001Slovakia_01_Nha so 1_Dien_Du toan nuoc San Thang (GD2) 2" xfId="560" xr:uid="{00000000-0005-0000-0000-00008F020000}"/>
    <cellStyle name="Dziesiętny [0]_Invoices2001Slovakia_01_Nha so 1_Dien_Du toan nuoc San Thang (GD2) 2" xfId="561" xr:uid="{00000000-0005-0000-0000-000090020000}"/>
    <cellStyle name="Dziesietny [0]_Invoices2001Slovakia_01_Nha so 1_Dien_Ke hoach 2010 (theo doi 11-8-2010)" xfId="562" xr:uid="{00000000-0005-0000-0000-000091020000}"/>
    <cellStyle name="Dziesiętny [0]_Invoices2001Slovakia_01_Nha so 1_Dien_Ke hoach 2010 (theo doi 11-8-2010)" xfId="563" xr:uid="{00000000-0005-0000-0000-000092020000}"/>
    <cellStyle name="Dziesietny [0]_Invoices2001Slovakia_01_Nha so 1_Dien_Ke hoach 2010 (theo doi 11-8-2010) 2" xfId="564" xr:uid="{00000000-0005-0000-0000-000093020000}"/>
    <cellStyle name="Dziesiętny [0]_Invoices2001Slovakia_01_Nha so 1_Dien_Ke hoach 2010 (theo doi 11-8-2010) 2" xfId="565" xr:uid="{00000000-0005-0000-0000-000094020000}"/>
    <cellStyle name="Dziesietny [0]_Invoices2001Slovakia_01_Nha so 1_Dien_ke hoach dau thau 30-6-2010" xfId="566" xr:uid="{00000000-0005-0000-0000-000095020000}"/>
    <cellStyle name="Dziesiętny [0]_Invoices2001Slovakia_01_Nha so 1_Dien_ke hoach dau thau 30-6-2010" xfId="567" xr:uid="{00000000-0005-0000-0000-000096020000}"/>
    <cellStyle name="Dziesietny [0]_Invoices2001Slovakia_01_Nha so 1_Dien_ke hoach dau thau 30-6-2010 2" xfId="568" xr:uid="{00000000-0005-0000-0000-000097020000}"/>
    <cellStyle name="Dziesiętny [0]_Invoices2001Slovakia_01_Nha so 1_Dien_ke hoach dau thau 30-6-2010 2" xfId="569" xr:uid="{00000000-0005-0000-0000-000098020000}"/>
    <cellStyle name="Dziesietny [0]_Invoices2001Slovakia_01_Nha so 1_Dien_KH Von 2012 gui BKH 1" xfId="570" xr:uid="{00000000-0005-0000-0000-000099020000}"/>
    <cellStyle name="Dziesiętny [0]_Invoices2001Slovakia_01_Nha so 1_Dien_KH Von 2012 gui BKH 1" xfId="571" xr:uid="{00000000-0005-0000-0000-00009A020000}"/>
    <cellStyle name="Dziesietny [0]_Invoices2001Slovakia_01_Nha so 1_Dien_KH Von 2012 gui BKH 1 2" xfId="572" xr:uid="{00000000-0005-0000-0000-00009B020000}"/>
    <cellStyle name="Dziesiętny [0]_Invoices2001Slovakia_01_Nha so 1_Dien_KH Von 2012 gui BKH 1 2" xfId="573" xr:uid="{00000000-0005-0000-0000-00009C020000}"/>
    <cellStyle name="Dziesietny [0]_Invoices2001Slovakia_01_Nha so 1_Dien_QD ke hoach dau thau" xfId="574" xr:uid="{00000000-0005-0000-0000-00009D020000}"/>
    <cellStyle name="Dziesiętny [0]_Invoices2001Slovakia_01_Nha so 1_Dien_QD ke hoach dau thau" xfId="575" xr:uid="{00000000-0005-0000-0000-00009E020000}"/>
    <cellStyle name="Dziesietny [0]_Invoices2001Slovakia_01_Nha so 1_Dien_QD ke hoach dau thau 2" xfId="576" xr:uid="{00000000-0005-0000-0000-00009F020000}"/>
    <cellStyle name="Dziesiętny [0]_Invoices2001Slovakia_01_Nha so 1_Dien_QD ke hoach dau thau 2" xfId="577" xr:uid="{00000000-0005-0000-0000-0000A0020000}"/>
    <cellStyle name="Dziesietny [0]_Invoices2001Slovakia_01_Nha so 1_Dien_tinh toan hoang ha" xfId="578" xr:uid="{00000000-0005-0000-0000-0000A1020000}"/>
    <cellStyle name="Dziesiętny [0]_Invoices2001Slovakia_01_Nha so 1_Dien_tinh toan hoang ha" xfId="579" xr:uid="{00000000-0005-0000-0000-0000A2020000}"/>
    <cellStyle name="Dziesietny [0]_Invoices2001Slovakia_01_Nha so 1_Dien_tinh toan hoang ha 2" xfId="580" xr:uid="{00000000-0005-0000-0000-0000A3020000}"/>
    <cellStyle name="Dziesiętny [0]_Invoices2001Slovakia_01_Nha so 1_Dien_tinh toan hoang ha 2" xfId="581" xr:uid="{00000000-0005-0000-0000-0000A4020000}"/>
    <cellStyle name="Dziesietny [0]_Invoices2001Slovakia_01_Nha so 1_Dien_Tong von ĐTPT" xfId="582" xr:uid="{00000000-0005-0000-0000-0000A5020000}"/>
    <cellStyle name="Dziesiętny [0]_Invoices2001Slovakia_01_Nha so 1_Dien_Tong von ĐTPT" xfId="583" xr:uid="{00000000-0005-0000-0000-0000A6020000}"/>
    <cellStyle name="Dziesietny [0]_Invoices2001Slovakia_01_Nha so 1_Dien_Tong von ĐTPT 2" xfId="584" xr:uid="{00000000-0005-0000-0000-0000A7020000}"/>
    <cellStyle name="Dziesiętny [0]_Invoices2001Slovakia_01_Nha so 1_Dien_Tong von ĐTPT 2" xfId="585" xr:uid="{00000000-0005-0000-0000-0000A8020000}"/>
    <cellStyle name="Dziesietny [0]_Invoices2001Slovakia_10_Nha so 10_Dien1" xfId="586" xr:uid="{00000000-0005-0000-0000-0000A9020000}"/>
    <cellStyle name="Dziesiętny [0]_Invoices2001Slovakia_10_Nha so 10_Dien1" xfId="587" xr:uid="{00000000-0005-0000-0000-0000AA020000}"/>
    <cellStyle name="Dziesietny [0]_Invoices2001Slovakia_10_Nha so 10_Dien1 2" xfId="588" xr:uid="{00000000-0005-0000-0000-0000AB020000}"/>
    <cellStyle name="Dziesiętny [0]_Invoices2001Slovakia_10_Nha so 10_Dien1 2" xfId="589" xr:uid="{00000000-0005-0000-0000-0000AC020000}"/>
    <cellStyle name="Dziesietny [0]_Invoices2001Slovakia_10_Nha so 10_Dien1_bieu ke hoach dau thau" xfId="590" xr:uid="{00000000-0005-0000-0000-0000AD020000}"/>
    <cellStyle name="Dziesiętny [0]_Invoices2001Slovakia_10_Nha so 10_Dien1_bieu ke hoach dau thau" xfId="591" xr:uid="{00000000-0005-0000-0000-0000AE020000}"/>
    <cellStyle name="Dziesietny [0]_Invoices2001Slovakia_10_Nha so 10_Dien1_bieu ke hoach dau thau 2" xfId="592" xr:uid="{00000000-0005-0000-0000-0000AF020000}"/>
    <cellStyle name="Dziesiętny [0]_Invoices2001Slovakia_10_Nha so 10_Dien1_bieu ke hoach dau thau 2" xfId="593" xr:uid="{00000000-0005-0000-0000-0000B0020000}"/>
    <cellStyle name="Dziesietny [0]_Invoices2001Slovakia_10_Nha so 10_Dien1_bieu ke hoach dau thau truong mam non SKH" xfId="594" xr:uid="{00000000-0005-0000-0000-0000B1020000}"/>
    <cellStyle name="Dziesiętny [0]_Invoices2001Slovakia_10_Nha so 10_Dien1_bieu ke hoach dau thau truong mam non SKH" xfId="595" xr:uid="{00000000-0005-0000-0000-0000B2020000}"/>
    <cellStyle name="Dziesietny [0]_Invoices2001Slovakia_10_Nha so 10_Dien1_bieu ke hoach dau thau truong mam non SKH 2" xfId="596" xr:uid="{00000000-0005-0000-0000-0000B3020000}"/>
    <cellStyle name="Dziesiętny [0]_Invoices2001Slovakia_10_Nha so 10_Dien1_bieu ke hoach dau thau truong mam non SKH 2" xfId="597" xr:uid="{00000000-0005-0000-0000-0000B4020000}"/>
    <cellStyle name="Dziesietny [0]_Invoices2001Slovakia_10_Nha so 10_Dien1_bieu tong hop lai kh von 2011 gui phong TH-KTDN" xfId="598" xr:uid="{00000000-0005-0000-0000-0000B5020000}"/>
    <cellStyle name="Dziesiętny [0]_Invoices2001Slovakia_10_Nha so 10_Dien1_bieu tong hop lai kh von 2011 gui phong TH-KTDN" xfId="599" xr:uid="{00000000-0005-0000-0000-0000B6020000}"/>
    <cellStyle name="Dziesietny [0]_Invoices2001Slovakia_10_Nha so 10_Dien1_bieu tong hop lai kh von 2011 gui phong TH-KTDN 2" xfId="600" xr:uid="{00000000-0005-0000-0000-0000B7020000}"/>
    <cellStyle name="Dziesiętny [0]_Invoices2001Slovakia_10_Nha so 10_Dien1_bieu tong hop lai kh von 2011 gui phong TH-KTDN 2" xfId="601" xr:uid="{00000000-0005-0000-0000-0000B8020000}"/>
    <cellStyle name="Dziesietny [0]_Invoices2001Slovakia_10_Nha so 10_Dien1_Book1" xfId="602" xr:uid="{00000000-0005-0000-0000-0000B9020000}"/>
    <cellStyle name="Dziesiętny [0]_Invoices2001Slovakia_10_Nha so 10_Dien1_Book1" xfId="603" xr:uid="{00000000-0005-0000-0000-0000BA020000}"/>
    <cellStyle name="Dziesietny [0]_Invoices2001Slovakia_10_Nha so 10_Dien1_Book1 2" xfId="604" xr:uid="{00000000-0005-0000-0000-0000BB020000}"/>
    <cellStyle name="Dziesiętny [0]_Invoices2001Slovakia_10_Nha so 10_Dien1_Book1 2" xfId="605" xr:uid="{00000000-0005-0000-0000-0000BC020000}"/>
    <cellStyle name="Dziesietny [0]_Invoices2001Slovakia_10_Nha so 10_Dien1_Book1_Ke hoach 2010 (theo doi 11-8-2010)" xfId="606" xr:uid="{00000000-0005-0000-0000-0000BD020000}"/>
    <cellStyle name="Dziesiętny [0]_Invoices2001Slovakia_10_Nha so 10_Dien1_Book1_Ke hoach 2010 (theo doi 11-8-2010)" xfId="607" xr:uid="{00000000-0005-0000-0000-0000BE020000}"/>
    <cellStyle name="Dziesietny [0]_Invoices2001Slovakia_10_Nha so 10_Dien1_Book1_Ke hoach 2010 (theo doi 11-8-2010) 2" xfId="608" xr:uid="{00000000-0005-0000-0000-0000BF020000}"/>
    <cellStyle name="Dziesiętny [0]_Invoices2001Slovakia_10_Nha so 10_Dien1_Book1_Ke hoach 2010 (theo doi 11-8-2010) 2" xfId="609" xr:uid="{00000000-0005-0000-0000-0000C0020000}"/>
    <cellStyle name="Dziesietny [0]_Invoices2001Slovakia_10_Nha so 10_Dien1_Book1_ke hoach dau thau 30-6-2010" xfId="610" xr:uid="{00000000-0005-0000-0000-0000C1020000}"/>
    <cellStyle name="Dziesiętny [0]_Invoices2001Slovakia_10_Nha so 10_Dien1_Book1_ke hoach dau thau 30-6-2010" xfId="611" xr:uid="{00000000-0005-0000-0000-0000C2020000}"/>
    <cellStyle name="Dziesietny [0]_Invoices2001Slovakia_10_Nha so 10_Dien1_Book1_ke hoach dau thau 30-6-2010 2" xfId="612" xr:uid="{00000000-0005-0000-0000-0000C3020000}"/>
    <cellStyle name="Dziesiętny [0]_Invoices2001Slovakia_10_Nha so 10_Dien1_Book1_ke hoach dau thau 30-6-2010 2" xfId="613" xr:uid="{00000000-0005-0000-0000-0000C4020000}"/>
    <cellStyle name="Dziesietny [0]_Invoices2001Slovakia_10_Nha so 10_Dien1_Copy of KH PHAN BO VON ĐỐI ỨNG NAM 2011 (30 TY phuong án gop WB)" xfId="614" xr:uid="{00000000-0005-0000-0000-0000C5020000}"/>
    <cellStyle name="Dziesiętny [0]_Invoices2001Slovakia_10_Nha so 10_Dien1_Copy of KH PHAN BO VON ĐỐI ỨNG NAM 2011 (30 TY phuong án gop WB)" xfId="615" xr:uid="{00000000-0005-0000-0000-0000C6020000}"/>
    <cellStyle name="Dziesietny [0]_Invoices2001Slovakia_10_Nha so 10_Dien1_Copy of KH PHAN BO VON ĐỐI ỨNG NAM 2011 (30 TY phuong án gop WB) 2" xfId="616" xr:uid="{00000000-0005-0000-0000-0000C7020000}"/>
    <cellStyle name="Dziesiętny [0]_Invoices2001Slovakia_10_Nha so 10_Dien1_Copy of KH PHAN BO VON ĐỐI ỨNG NAM 2011 (30 TY phuong án gop WB) 2" xfId="617" xr:uid="{00000000-0005-0000-0000-0000C8020000}"/>
    <cellStyle name="Dziesietny [0]_Invoices2001Slovakia_10_Nha so 10_Dien1_DTTD chieng chan Tham lai 29-9-2009" xfId="618" xr:uid="{00000000-0005-0000-0000-0000C9020000}"/>
    <cellStyle name="Dziesiętny [0]_Invoices2001Slovakia_10_Nha so 10_Dien1_DTTD chieng chan Tham lai 29-9-2009" xfId="619" xr:uid="{00000000-0005-0000-0000-0000CA020000}"/>
    <cellStyle name="Dziesietny [0]_Invoices2001Slovakia_10_Nha so 10_Dien1_DTTD chieng chan Tham lai 29-9-2009 2" xfId="620" xr:uid="{00000000-0005-0000-0000-0000CB020000}"/>
    <cellStyle name="Dziesiętny [0]_Invoices2001Slovakia_10_Nha so 10_Dien1_DTTD chieng chan Tham lai 29-9-2009 2" xfId="621" xr:uid="{00000000-0005-0000-0000-0000CC020000}"/>
    <cellStyle name="Dziesietny [0]_Invoices2001Slovakia_10_Nha so 10_Dien1_Du toan nuoc San Thang (GD2)" xfId="622" xr:uid="{00000000-0005-0000-0000-0000CD020000}"/>
    <cellStyle name="Dziesiętny [0]_Invoices2001Slovakia_10_Nha so 10_Dien1_Du toan nuoc San Thang (GD2)" xfId="623" xr:uid="{00000000-0005-0000-0000-0000CE020000}"/>
    <cellStyle name="Dziesietny [0]_Invoices2001Slovakia_10_Nha so 10_Dien1_Du toan nuoc San Thang (GD2) 2" xfId="624" xr:uid="{00000000-0005-0000-0000-0000CF020000}"/>
    <cellStyle name="Dziesiętny [0]_Invoices2001Slovakia_10_Nha so 10_Dien1_Du toan nuoc San Thang (GD2) 2" xfId="625" xr:uid="{00000000-0005-0000-0000-0000D0020000}"/>
    <cellStyle name="Dziesietny [0]_Invoices2001Slovakia_10_Nha so 10_Dien1_Ke hoach 2010 (theo doi 11-8-2010)" xfId="626" xr:uid="{00000000-0005-0000-0000-0000D1020000}"/>
    <cellStyle name="Dziesiętny [0]_Invoices2001Slovakia_10_Nha so 10_Dien1_Ke hoach 2010 (theo doi 11-8-2010)" xfId="627" xr:uid="{00000000-0005-0000-0000-0000D2020000}"/>
    <cellStyle name="Dziesietny [0]_Invoices2001Slovakia_10_Nha so 10_Dien1_Ke hoach 2010 (theo doi 11-8-2010) 2" xfId="628" xr:uid="{00000000-0005-0000-0000-0000D3020000}"/>
    <cellStyle name="Dziesiętny [0]_Invoices2001Slovakia_10_Nha so 10_Dien1_Ke hoach 2010 (theo doi 11-8-2010) 2" xfId="629" xr:uid="{00000000-0005-0000-0000-0000D4020000}"/>
    <cellStyle name="Dziesietny [0]_Invoices2001Slovakia_10_Nha so 10_Dien1_ke hoach dau thau 30-6-2010" xfId="630" xr:uid="{00000000-0005-0000-0000-0000D5020000}"/>
    <cellStyle name="Dziesiętny [0]_Invoices2001Slovakia_10_Nha so 10_Dien1_ke hoach dau thau 30-6-2010" xfId="631" xr:uid="{00000000-0005-0000-0000-0000D6020000}"/>
    <cellStyle name="Dziesietny [0]_Invoices2001Slovakia_10_Nha so 10_Dien1_ke hoach dau thau 30-6-2010 2" xfId="632" xr:uid="{00000000-0005-0000-0000-0000D7020000}"/>
    <cellStyle name="Dziesiętny [0]_Invoices2001Slovakia_10_Nha so 10_Dien1_ke hoach dau thau 30-6-2010 2" xfId="633" xr:uid="{00000000-0005-0000-0000-0000D8020000}"/>
    <cellStyle name="Dziesietny [0]_Invoices2001Slovakia_10_Nha so 10_Dien1_KH Von 2012 gui BKH 1" xfId="634" xr:uid="{00000000-0005-0000-0000-0000D9020000}"/>
    <cellStyle name="Dziesiętny [0]_Invoices2001Slovakia_10_Nha so 10_Dien1_KH Von 2012 gui BKH 1" xfId="635" xr:uid="{00000000-0005-0000-0000-0000DA020000}"/>
    <cellStyle name="Dziesietny [0]_Invoices2001Slovakia_10_Nha so 10_Dien1_KH Von 2012 gui BKH 1 2" xfId="636" xr:uid="{00000000-0005-0000-0000-0000DB020000}"/>
    <cellStyle name="Dziesiętny [0]_Invoices2001Slovakia_10_Nha so 10_Dien1_KH Von 2012 gui BKH 1 2" xfId="637" xr:uid="{00000000-0005-0000-0000-0000DC020000}"/>
    <cellStyle name="Dziesietny [0]_Invoices2001Slovakia_10_Nha so 10_Dien1_QD ke hoach dau thau" xfId="638" xr:uid="{00000000-0005-0000-0000-0000DD020000}"/>
    <cellStyle name="Dziesiętny [0]_Invoices2001Slovakia_10_Nha so 10_Dien1_QD ke hoach dau thau" xfId="639" xr:uid="{00000000-0005-0000-0000-0000DE020000}"/>
    <cellStyle name="Dziesietny [0]_Invoices2001Slovakia_10_Nha so 10_Dien1_QD ke hoach dau thau 2" xfId="640" xr:uid="{00000000-0005-0000-0000-0000DF020000}"/>
    <cellStyle name="Dziesiętny [0]_Invoices2001Slovakia_10_Nha so 10_Dien1_QD ke hoach dau thau 2" xfId="641" xr:uid="{00000000-0005-0000-0000-0000E0020000}"/>
    <cellStyle name="Dziesietny [0]_Invoices2001Slovakia_10_Nha so 10_Dien1_tinh toan hoang ha" xfId="642" xr:uid="{00000000-0005-0000-0000-0000E1020000}"/>
    <cellStyle name="Dziesiętny [0]_Invoices2001Slovakia_10_Nha so 10_Dien1_tinh toan hoang ha" xfId="643" xr:uid="{00000000-0005-0000-0000-0000E2020000}"/>
    <cellStyle name="Dziesietny [0]_Invoices2001Slovakia_10_Nha so 10_Dien1_tinh toan hoang ha 2" xfId="644" xr:uid="{00000000-0005-0000-0000-0000E3020000}"/>
    <cellStyle name="Dziesiętny [0]_Invoices2001Slovakia_10_Nha so 10_Dien1_tinh toan hoang ha 2" xfId="645" xr:uid="{00000000-0005-0000-0000-0000E4020000}"/>
    <cellStyle name="Dziesietny [0]_Invoices2001Slovakia_10_Nha so 10_Dien1_Tong von ĐTPT" xfId="646" xr:uid="{00000000-0005-0000-0000-0000E5020000}"/>
    <cellStyle name="Dziesiętny [0]_Invoices2001Slovakia_10_Nha so 10_Dien1_Tong von ĐTPT" xfId="647" xr:uid="{00000000-0005-0000-0000-0000E6020000}"/>
    <cellStyle name="Dziesietny [0]_Invoices2001Slovakia_10_Nha so 10_Dien1_Tong von ĐTPT 2" xfId="648" xr:uid="{00000000-0005-0000-0000-0000E7020000}"/>
    <cellStyle name="Dziesiętny [0]_Invoices2001Slovakia_10_Nha so 10_Dien1_Tong von ĐTPT 2" xfId="649" xr:uid="{00000000-0005-0000-0000-0000E8020000}"/>
    <cellStyle name="Dziesietny [0]_Invoices2001Slovakia_bang so sanh gia tri" xfId="650" xr:uid="{00000000-0005-0000-0000-0000E9020000}"/>
    <cellStyle name="Dziesiętny [0]_Invoices2001Slovakia_bieu ke hoach dau thau" xfId="651" xr:uid="{00000000-0005-0000-0000-0000EA020000}"/>
    <cellStyle name="Dziesietny [0]_Invoices2001Slovakia_bieu tong hop lai kh von 2011 gui phong TH-KTDN" xfId="652" xr:uid="{00000000-0005-0000-0000-0000EB020000}"/>
    <cellStyle name="Dziesiętny [0]_Invoices2001Slovakia_bieu tong hop lai kh von 2011 gui phong TH-KTDN" xfId="653" xr:uid="{00000000-0005-0000-0000-0000EC020000}"/>
    <cellStyle name="Dziesietny [0]_Invoices2001Slovakia_bieu tong hop lai kh von 2011 gui phong TH-KTDN 2" xfId="654" xr:uid="{00000000-0005-0000-0000-0000ED020000}"/>
    <cellStyle name="Dziesiętny [0]_Invoices2001Slovakia_bieu tong hop lai kh von 2011 gui phong TH-KTDN 2" xfId="655" xr:uid="{00000000-0005-0000-0000-0000EE020000}"/>
    <cellStyle name="Dziesietny [0]_Invoices2001Slovakia_Book1" xfId="656" xr:uid="{00000000-0005-0000-0000-0000EF020000}"/>
    <cellStyle name="Dziesiętny [0]_Invoices2001Slovakia_Book1" xfId="657" xr:uid="{00000000-0005-0000-0000-0000F0020000}"/>
    <cellStyle name="Dziesietny [0]_Invoices2001Slovakia_Book1 2" xfId="658" xr:uid="{00000000-0005-0000-0000-0000F1020000}"/>
    <cellStyle name="Dziesiętny [0]_Invoices2001Slovakia_Book1 2" xfId="3665" xr:uid="{00000000-0005-0000-0000-0000F2020000}"/>
    <cellStyle name="Dziesietny [0]_Invoices2001Slovakia_Book1_1_bieu ke hoach dau thau" xfId="659" xr:uid="{00000000-0005-0000-0000-0000F3020000}"/>
    <cellStyle name="Dziesiętny [0]_Invoices2001Slovakia_Book1_1_bieu ke hoach dau thau" xfId="660" xr:uid="{00000000-0005-0000-0000-0000F4020000}"/>
    <cellStyle name="Dziesietny [0]_Invoices2001Slovakia_Book1_1_bieu ke hoach dau thau 2" xfId="661" xr:uid="{00000000-0005-0000-0000-0000F5020000}"/>
    <cellStyle name="Dziesiętny [0]_Invoices2001Slovakia_Book1_1_bieu ke hoach dau thau 2" xfId="662" xr:uid="{00000000-0005-0000-0000-0000F6020000}"/>
    <cellStyle name="Dziesietny [0]_Invoices2001Slovakia_Book1_1_bieu ke hoach dau thau truong mam non SKH" xfId="663" xr:uid="{00000000-0005-0000-0000-0000F7020000}"/>
    <cellStyle name="Dziesiętny [0]_Invoices2001Slovakia_Book1_1_bieu ke hoach dau thau truong mam non SKH" xfId="664" xr:uid="{00000000-0005-0000-0000-0000F8020000}"/>
    <cellStyle name="Dziesietny [0]_Invoices2001Slovakia_Book1_1_bieu ke hoach dau thau truong mam non SKH 2" xfId="665" xr:uid="{00000000-0005-0000-0000-0000F9020000}"/>
    <cellStyle name="Dziesiętny [0]_Invoices2001Slovakia_Book1_1_bieu ke hoach dau thau truong mam non SKH 2" xfId="666" xr:uid="{00000000-0005-0000-0000-0000FA020000}"/>
    <cellStyle name="Dziesietny [0]_Invoices2001Slovakia_Book1_1_bieu tong hop lai kh von 2011 gui phong TH-KTDN" xfId="667" xr:uid="{00000000-0005-0000-0000-0000FB020000}"/>
    <cellStyle name="Dziesiętny [0]_Invoices2001Slovakia_Book1_1_bieu tong hop lai kh von 2011 gui phong TH-KTDN" xfId="668" xr:uid="{00000000-0005-0000-0000-0000FC020000}"/>
    <cellStyle name="Dziesietny [0]_Invoices2001Slovakia_Book1_1_bieu tong hop lai kh von 2011 gui phong TH-KTDN 2" xfId="669" xr:uid="{00000000-0005-0000-0000-0000FD020000}"/>
    <cellStyle name="Dziesiętny [0]_Invoices2001Slovakia_Book1_1_bieu tong hop lai kh von 2011 gui phong TH-KTDN 2" xfId="670" xr:uid="{00000000-0005-0000-0000-0000FE020000}"/>
    <cellStyle name="Dziesietny [0]_Invoices2001Slovakia_Book1_1_Book1" xfId="671" xr:uid="{00000000-0005-0000-0000-0000FF020000}"/>
    <cellStyle name="Dziesiętny [0]_Invoices2001Slovakia_Book1_1_Book1" xfId="672" xr:uid="{00000000-0005-0000-0000-000000030000}"/>
    <cellStyle name="Dziesietny [0]_Invoices2001Slovakia_Book1_1_Book1 2" xfId="673" xr:uid="{00000000-0005-0000-0000-000001030000}"/>
    <cellStyle name="Dziesiętny [0]_Invoices2001Slovakia_Book1_1_Book1 2" xfId="674" xr:uid="{00000000-0005-0000-0000-000002030000}"/>
    <cellStyle name="Dziesietny [0]_Invoices2001Slovakia_Book1_1_Book1_1" xfId="675" xr:uid="{00000000-0005-0000-0000-000003030000}"/>
    <cellStyle name="Dziesiętny [0]_Invoices2001Slovakia_Book1_1_Book1_1" xfId="676" xr:uid="{00000000-0005-0000-0000-000004030000}"/>
    <cellStyle name="Dziesietny [0]_Invoices2001Slovakia_Book1_1_Book1_1 2" xfId="677" xr:uid="{00000000-0005-0000-0000-000005030000}"/>
    <cellStyle name="Dziesiętny [0]_Invoices2001Slovakia_Book1_1_Book1_1 2" xfId="678" xr:uid="{00000000-0005-0000-0000-000006030000}"/>
    <cellStyle name="Dziesietny [0]_Invoices2001Slovakia_Book1_1_Book1_1_Ke hoach 2010 (theo doi 11-8-2010)" xfId="679" xr:uid="{00000000-0005-0000-0000-000007030000}"/>
    <cellStyle name="Dziesiętny [0]_Invoices2001Slovakia_Book1_1_Book1_1_Ke hoach 2010 (theo doi 11-8-2010)" xfId="680" xr:uid="{00000000-0005-0000-0000-000008030000}"/>
    <cellStyle name="Dziesietny [0]_Invoices2001Slovakia_Book1_1_Book1_1_Ke hoach 2010 (theo doi 11-8-2010) 2" xfId="681" xr:uid="{00000000-0005-0000-0000-000009030000}"/>
    <cellStyle name="Dziesiętny [0]_Invoices2001Slovakia_Book1_1_Book1_1_Ke hoach 2010 (theo doi 11-8-2010) 2" xfId="682" xr:uid="{00000000-0005-0000-0000-00000A030000}"/>
    <cellStyle name="Dziesietny [0]_Invoices2001Slovakia_Book1_1_Book1_1_ke hoach dau thau 30-6-2010" xfId="683" xr:uid="{00000000-0005-0000-0000-00000B030000}"/>
    <cellStyle name="Dziesiętny [0]_Invoices2001Slovakia_Book1_1_Book1_1_ke hoach dau thau 30-6-2010" xfId="684" xr:uid="{00000000-0005-0000-0000-00000C030000}"/>
    <cellStyle name="Dziesietny [0]_Invoices2001Slovakia_Book1_1_Book1_1_ke hoach dau thau 30-6-2010 2" xfId="685" xr:uid="{00000000-0005-0000-0000-00000D030000}"/>
    <cellStyle name="Dziesiętny [0]_Invoices2001Slovakia_Book1_1_Book1_1_ke hoach dau thau 30-6-2010 2" xfId="686" xr:uid="{00000000-0005-0000-0000-00000E030000}"/>
    <cellStyle name="Dziesietny [0]_Invoices2001Slovakia_Book1_1_Book1_2" xfId="687" xr:uid="{00000000-0005-0000-0000-00000F030000}"/>
    <cellStyle name="Dziesiętny [0]_Invoices2001Slovakia_Book1_1_Book1_2" xfId="688" xr:uid="{00000000-0005-0000-0000-000010030000}"/>
    <cellStyle name="Dziesietny [0]_Invoices2001Slovakia_Book1_1_Book1_bieu ke hoach dau thau" xfId="689" xr:uid="{00000000-0005-0000-0000-000011030000}"/>
    <cellStyle name="Dziesiętny [0]_Invoices2001Slovakia_Book1_1_Book1_bieu ke hoach dau thau" xfId="690" xr:uid="{00000000-0005-0000-0000-000012030000}"/>
    <cellStyle name="Dziesietny [0]_Invoices2001Slovakia_Book1_1_Book1_bieu ke hoach dau thau 2" xfId="691" xr:uid="{00000000-0005-0000-0000-000013030000}"/>
    <cellStyle name="Dziesiętny [0]_Invoices2001Slovakia_Book1_1_Book1_bieu ke hoach dau thau 2" xfId="692" xr:uid="{00000000-0005-0000-0000-000014030000}"/>
    <cellStyle name="Dziesietny [0]_Invoices2001Slovakia_Book1_1_Book1_bieu ke hoach dau thau truong mam non SKH" xfId="693" xr:uid="{00000000-0005-0000-0000-000015030000}"/>
    <cellStyle name="Dziesiętny [0]_Invoices2001Slovakia_Book1_1_Book1_bieu ke hoach dau thau truong mam non SKH" xfId="694" xr:uid="{00000000-0005-0000-0000-000016030000}"/>
    <cellStyle name="Dziesietny [0]_Invoices2001Slovakia_Book1_1_Book1_bieu ke hoach dau thau truong mam non SKH 2" xfId="695" xr:uid="{00000000-0005-0000-0000-000017030000}"/>
    <cellStyle name="Dziesiętny [0]_Invoices2001Slovakia_Book1_1_Book1_bieu ke hoach dau thau truong mam non SKH 2" xfId="696" xr:uid="{00000000-0005-0000-0000-000018030000}"/>
    <cellStyle name="Dziesietny [0]_Invoices2001Slovakia_Book1_1_Book1_bieu tong hop lai kh von 2011 gui phong TH-KTDN" xfId="697" xr:uid="{00000000-0005-0000-0000-000019030000}"/>
    <cellStyle name="Dziesiętny [0]_Invoices2001Slovakia_Book1_1_Book1_bieu tong hop lai kh von 2011 gui phong TH-KTDN" xfId="698" xr:uid="{00000000-0005-0000-0000-00001A030000}"/>
    <cellStyle name="Dziesietny [0]_Invoices2001Slovakia_Book1_1_Book1_bieu tong hop lai kh von 2011 gui phong TH-KTDN 2" xfId="699" xr:uid="{00000000-0005-0000-0000-00001B030000}"/>
    <cellStyle name="Dziesiętny [0]_Invoices2001Slovakia_Book1_1_Book1_bieu tong hop lai kh von 2011 gui phong TH-KTDN 2" xfId="700" xr:uid="{00000000-0005-0000-0000-00001C030000}"/>
    <cellStyle name="Dziesietny [0]_Invoices2001Slovakia_Book1_1_Book1_Book1" xfId="701" xr:uid="{00000000-0005-0000-0000-00001D030000}"/>
    <cellStyle name="Dziesiętny [0]_Invoices2001Slovakia_Book1_1_Book1_Book1" xfId="702" xr:uid="{00000000-0005-0000-0000-00001E030000}"/>
    <cellStyle name="Dziesietny [0]_Invoices2001Slovakia_Book1_1_Book1_Book1 2" xfId="703" xr:uid="{00000000-0005-0000-0000-00001F030000}"/>
    <cellStyle name="Dziesiętny [0]_Invoices2001Slovakia_Book1_1_Book1_Book1 2" xfId="704" xr:uid="{00000000-0005-0000-0000-000020030000}"/>
    <cellStyle name="Dziesietny [0]_Invoices2001Slovakia_Book1_1_Book1_Book1_Ke hoach 2010 (theo doi 11-8-2010)" xfId="705" xr:uid="{00000000-0005-0000-0000-000021030000}"/>
    <cellStyle name="Dziesiętny [0]_Invoices2001Slovakia_Book1_1_Book1_Book1_Ke hoach 2010 (theo doi 11-8-2010)" xfId="706" xr:uid="{00000000-0005-0000-0000-000022030000}"/>
    <cellStyle name="Dziesietny [0]_Invoices2001Slovakia_Book1_1_Book1_Book1_Ke hoach 2010 (theo doi 11-8-2010) 2" xfId="707" xr:uid="{00000000-0005-0000-0000-000023030000}"/>
    <cellStyle name="Dziesiętny [0]_Invoices2001Slovakia_Book1_1_Book1_Book1_Ke hoach 2010 (theo doi 11-8-2010) 2" xfId="708" xr:uid="{00000000-0005-0000-0000-000024030000}"/>
    <cellStyle name="Dziesietny [0]_Invoices2001Slovakia_Book1_1_Book1_Book1_ke hoach dau thau 30-6-2010" xfId="709" xr:uid="{00000000-0005-0000-0000-000025030000}"/>
    <cellStyle name="Dziesiętny [0]_Invoices2001Slovakia_Book1_1_Book1_Book1_ke hoach dau thau 30-6-2010" xfId="710" xr:uid="{00000000-0005-0000-0000-000026030000}"/>
    <cellStyle name="Dziesietny [0]_Invoices2001Slovakia_Book1_1_Book1_Book1_ke hoach dau thau 30-6-2010 2" xfId="711" xr:uid="{00000000-0005-0000-0000-000027030000}"/>
    <cellStyle name="Dziesiętny [0]_Invoices2001Slovakia_Book1_1_Book1_Book1_ke hoach dau thau 30-6-2010 2" xfId="712" xr:uid="{00000000-0005-0000-0000-000028030000}"/>
    <cellStyle name="Dziesietny [0]_Invoices2001Slovakia_Book1_1_Book1_Copy of KH PHAN BO VON ĐỐI ỨNG NAM 2011 (30 TY phuong án gop WB)" xfId="713" xr:uid="{00000000-0005-0000-0000-000029030000}"/>
    <cellStyle name="Dziesiętny [0]_Invoices2001Slovakia_Book1_1_Book1_Copy of KH PHAN BO VON ĐỐI ỨNG NAM 2011 (30 TY phuong án gop WB)" xfId="714" xr:uid="{00000000-0005-0000-0000-00002A030000}"/>
    <cellStyle name="Dziesietny [0]_Invoices2001Slovakia_Book1_1_Book1_Copy of KH PHAN BO VON ĐỐI ỨNG NAM 2011 (30 TY phuong án gop WB) 2" xfId="715" xr:uid="{00000000-0005-0000-0000-00002B030000}"/>
    <cellStyle name="Dziesiętny [0]_Invoices2001Slovakia_Book1_1_Book1_Copy of KH PHAN BO VON ĐỐI ỨNG NAM 2011 (30 TY phuong án gop WB) 2" xfId="716" xr:uid="{00000000-0005-0000-0000-00002C030000}"/>
    <cellStyle name="Dziesietny [0]_Invoices2001Slovakia_Book1_1_Book1_DTTD chieng chan Tham lai 29-9-2009" xfId="717" xr:uid="{00000000-0005-0000-0000-00002D030000}"/>
    <cellStyle name="Dziesiętny [0]_Invoices2001Slovakia_Book1_1_Book1_DTTD chieng chan Tham lai 29-9-2009" xfId="718" xr:uid="{00000000-0005-0000-0000-00002E030000}"/>
    <cellStyle name="Dziesietny [0]_Invoices2001Slovakia_Book1_1_Book1_DTTD chieng chan Tham lai 29-9-2009 2" xfId="719" xr:uid="{00000000-0005-0000-0000-00002F030000}"/>
    <cellStyle name="Dziesiętny [0]_Invoices2001Slovakia_Book1_1_Book1_DTTD chieng chan Tham lai 29-9-2009 2" xfId="720" xr:uid="{00000000-0005-0000-0000-000030030000}"/>
    <cellStyle name="Dziesietny [0]_Invoices2001Slovakia_Book1_1_Book1_Du toan nuoc San Thang (GD2)" xfId="721" xr:uid="{00000000-0005-0000-0000-000031030000}"/>
    <cellStyle name="Dziesiętny [0]_Invoices2001Slovakia_Book1_1_Book1_Du toan nuoc San Thang (GD2)" xfId="722" xr:uid="{00000000-0005-0000-0000-000032030000}"/>
    <cellStyle name="Dziesietny [0]_Invoices2001Slovakia_Book1_1_Book1_Du toan nuoc San Thang (GD2) 2" xfId="723" xr:uid="{00000000-0005-0000-0000-000033030000}"/>
    <cellStyle name="Dziesiętny [0]_Invoices2001Slovakia_Book1_1_Book1_Du toan nuoc San Thang (GD2) 2" xfId="724" xr:uid="{00000000-0005-0000-0000-000034030000}"/>
    <cellStyle name="Dziesietny [0]_Invoices2001Slovakia_Book1_1_Book1_Ke hoach 2010 (theo doi 11-8-2010)" xfId="725" xr:uid="{00000000-0005-0000-0000-000035030000}"/>
    <cellStyle name="Dziesiętny [0]_Invoices2001Slovakia_Book1_1_Book1_Ke hoach 2010 (theo doi 11-8-2010)" xfId="726" xr:uid="{00000000-0005-0000-0000-000036030000}"/>
    <cellStyle name="Dziesietny [0]_Invoices2001Slovakia_Book1_1_Book1_Ke hoach 2010 (theo doi 11-8-2010) 2" xfId="727" xr:uid="{00000000-0005-0000-0000-000037030000}"/>
    <cellStyle name="Dziesiętny [0]_Invoices2001Slovakia_Book1_1_Book1_Ke hoach 2010 (theo doi 11-8-2010) 2" xfId="728" xr:uid="{00000000-0005-0000-0000-000038030000}"/>
    <cellStyle name="Dziesietny [0]_Invoices2001Slovakia_Book1_1_Book1_ke hoach dau thau 30-6-2010" xfId="729" xr:uid="{00000000-0005-0000-0000-000039030000}"/>
    <cellStyle name="Dziesiętny [0]_Invoices2001Slovakia_Book1_1_Book1_ke hoach dau thau 30-6-2010" xfId="730" xr:uid="{00000000-0005-0000-0000-00003A030000}"/>
    <cellStyle name="Dziesietny [0]_Invoices2001Slovakia_Book1_1_Book1_ke hoach dau thau 30-6-2010 2" xfId="731" xr:uid="{00000000-0005-0000-0000-00003B030000}"/>
    <cellStyle name="Dziesiętny [0]_Invoices2001Slovakia_Book1_1_Book1_ke hoach dau thau 30-6-2010 2" xfId="732" xr:uid="{00000000-0005-0000-0000-00003C030000}"/>
    <cellStyle name="Dziesietny [0]_Invoices2001Slovakia_Book1_1_Book1_KH Von 2012 gui BKH 1" xfId="733" xr:uid="{00000000-0005-0000-0000-00003D030000}"/>
    <cellStyle name="Dziesiętny [0]_Invoices2001Slovakia_Book1_1_Book1_KH Von 2012 gui BKH 1" xfId="734" xr:uid="{00000000-0005-0000-0000-00003E030000}"/>
    <cellStyle name="Dziesietny [0]_Invoices2001Slovakia_Book1_1_Book1_KH Von 2012 gui BKH 1 2" xfId="735" xr:uid="{00000000-0005-0000-0000-00003F030000}"/>
    <cellStyle name="Dziesiętny [0]_Invoices2001Slovakia_Book1_1_Book1_KH Von 2012 gui BKH 1 2" xfId="736" xr:uid="{00000000-0005-0000-0000-000040030000}"/>
    <cellStyle name="Dziesietny [0]_Invoices2001Slovakia_Book1_1_Book1_QD ke hoach dau thau" xfId="737" xr:uid="{00000000-0005-0000-0000-000041030000}"/>
    <cellStyle name="Dziesiętny [0]_Invoices2001Slovakia_Book1_1_Book1_QD ke hoach dau thau" xfId="738" xr:uid="{00000000-0005-0000-0000-000042030000}"/>
    <cellStyle name="Dziesietny [0]_Invoices2001Slovakia_Book1_1_Book1_QD ke hoach dau thau 2" xfId="739" xr:uid="{00000000-0005-0000-0000-000043030000}"/>
    <cellStyle name="Dziesiętny [0]_Invoices2001Slovakia_Book1_1_Book1_QD ke hoach dau thau 2" xfId="740" xr:uid="{00000000-0005-0000-0000-000044030000}"/>
    <cellStyle name="Dziesietny [0]_Invoices2001Slovakia_Book1_1_Book1_tinh toan hoang ha" xfId="741" xr:uid="{00000000-0005-0000-0000-000045030000}"/>
    <cellStyle name="Dziesiętny [0]_Invoices2001Slovakia_Book1_1_Book1_tinh toan hoang ha" xfId="742" xr:uid="{00000000-0005-0000-0000-000046030000}"/>
    <cellStyle name="Dziesietny [0]_Invoices2001Slovakia_Book1_1_Book1_tinh toan hoang ha 2" xfId="743" xr:uid="{00000000-0005-0000-0000-000047030000}"/>
    <cellStyle name="Dziesiętny [0]_Invoices2001Slovakia_Book1_1_Book1_tinh toan hoang ha 2" xfId="744" xr:uid="{00000000-0005-0000-0000-000048030000}"/>
    <cellStyle name="Dziesietny [0]_Invoices2001Slovakia_Book1_1_Book1_Tong von ĐTPT" xfId="745" xr:uid="{00000000-0005-0000-0000-000049030000}"/>
    <cellStyle name="Dziesiętny [0]_Invoices2001Slovakia_Book1_1_Book1_Tong von ĐTPT" xfId="746" xr:uid="{00000000-0005-0000-0000-00004A030000}"/>
    <cellStyle name="Dziesietny [0]_Invoices2001Slovakia_Book1_1_Book1_Tong von ĐTPT 2" xfId="747" xr:uid="{00000000-0005-0000-0000-00004B030000}"/>
    <cellStyle name="Dziesiętny [0]_Invoices2001Slovakia_Book1_1_Book1_Tong von ĐTPT 2" xfId="748" xr:uid="{00000000-0005-0000-0000-00004C030000}"/>
    <cellStyle name="Dziesietny [0]_Invoices2001Slovakia_Book1_1_Copy of KH PHAN BO VON ĐỐI ỨNG NAM 2011 (30 TY phuong án gop WB)" xfId="749" xr:uid="{00000000-0005-0000-0000-00004D030000}"/>
    <cellStyle name="Dziesiętny [0]_Invoices2001Slovakia_Book1_1_Copy of KH PHAN BO VON ĐỐI ỨNG NAM 2011 (30 TY phuong án gop WB)" xfId="750" xr:uid="{00000000-0005-0000-0000-00004E030000}"/>
    <cellStyle name="Dziesietny [0]_Invoices2001Slovakia_Book1_1_Copy of KH PHAN BO VON ĐỐI ỨNG NAM 2011 (30 TY phuong án gop WB) 2" xfId="751" xr:uid="{00000000-0005-0000-0000-00004F030000}"/>
    <cellStyle name="Dziesiętny [0]_Invoices2001Slovakia_Book1_1_Copy of KH PHAN BO VON ĐỐI ỨNG NAM 2011 (30 TY phuong án gop WB) 2" xfId="752" xr:uid="{00000000-0005-0000-0000-000050030000}"/>
    <cellStyle name="Dziesietny [0]_Invoices2001Slovakia_Book1_1_DTTD chieng chan Tham lai 29-9-2009" xfId="753" xr:uid="{00000000-0005-0000-0000-000051030000}"/>
    <cellStyle name="Dziesiętny [0]_Invoices2001Slovakia_Book1_1_DTTD chieng chan Tham lai 29-9-2009" xfId="754" xr:uid="{00000000-0005-0000-0000-000052030000}"/>
    <cellStyle name="Dziesietny [0]_Invoices2001Slovakia_Book1_1_DTTD chieng chan Tham lai 29-9-2009 2" xfId="755" xr:uid="{00000000-0005-0000-0000-000053030000}"/>
    <cellStyle name="Dziesiętny [0]_Invoices2001Slovakia_Book1_1_DTTD chieng chan Tham lai 29-9-2009 2" xfId="756" xr:uid="{00000000-0005-0000-0000-000054030000}"/>
    <cellStyle name="Dziesietny [0]_Invoices2001Slovakia_Book1_1_Du toan nuoc San Thang (GD2)" xfId="757" xr:uid="{00000000-0005-0000-0000-000055030000}"/>
    <cellStyle name="Dziesiętny [0]_Invoices2001Slovakia_Book1_1_Du toan nuoc San Thang (GD2)" xfId="758" xr:uid="{00000000-0005-0000-0000-000056030000}"/>
    <cellStyle name="Dziesietny [0]_Invoices2001Slovakia_Book1_1_Du toan nuoc San Thang (GD2) 2" xfId="759" xr:uid="{00000000-0005-0000-0000-000057030000}"/>
    <cellStyle name="Dziesiętny [0]_Invoices2001Slovakia_Book1_1_Du toan nuoc San Thang (GD2) 2" xfId="760" xr:uid="{00000000-0005-0000-0000-000058030000}"/>
    <cellStyle name="Dziesietny [0]_Invoices2001Slovakia_Book1_1_Ke hoach 2010 (theo doi 11-8-2010)" xfId="761" xr:uid="{00000000-0005-0000-0000-000059030000}"/>
    <cellStyle name="Dziesiętny [0]_Invoices2001Slovakia_Book1_1_Ke hoach 2010 (theo doi 11-8-2010)" xfId="762" xr:uid="{00000000-0005-0000-0000-00005A030000}"/>
    <cellStyle name="Dziesietny [0]_Invoices2001Slovakia_Book1_1_Ke hoach 2010 (theo doi 11-8-2010) 2" xfId="763" xr:uid="{00000000-0005-0000-0000-00005B030000}"/>
    <cellStyle name="Dziesiętny [0]_Invoices2001Slovakia_Book1_1_Ke hoach 2010 (theo doi 11-8-2010) 2" xfId="764" xr:uid="{00000000-0005-0000-0000-00005C030000}"/>
    <cellStyle name="Dziesietny [0]_Invoices2001Slovakia_Book1_1_Ke hoach 2010 ngay 31-01" xfId="765" xr:uid="{00000000-0005-0000-0000-00005D030000}"/>
    <cellStyle name="Dziesiętny [0]_Invoices2001Slovakia_Book1_1_Ke hoach 2010 ngay 31-01" xfId="766" xr:uid="{00000000-0005-0000-0000-00005E030000}"/>
    <cellStyle name="Dziesietny [0]_Invoices2001Slovakia_Book1_1_Ke hoach 2010 ngay 31-01 2" xfId="767" xr:uid="{00000000-0005-0000-0000-00005F030000}"/>
    <cellStyle name="Dziesiętny [0]_Invoices2001Slovakia_Book1_1_Ke hoach 2010 ngay 31-01 2" xfId="768" xr:uid="{00000000-0005-0000-0000-000060030000}"/>
    <cellStyle name="Dziesietny [0]_Invoices2001Slovakia_Book1_1_ke hoach dau thau 30-6-2010" xfId="769" xr:uid="{00000000-0005-0000-0000-000061030000}"/>
    <cellStyle name="Dziesiętny [0]_Invoices2001Slovakia_Book1_1_ke hoach dau thau 30-6-2010" xfId="770" xr:uid="{00000000-0005-0000-0000-000062030000}"/>
    <cellStyle name="Dziesietny [0]_Invoices2001Slovakia_Book1_1_ke hoach dau thau 30-6-2010 2" xfId="771" xr:uid="{00000000-0005-0000-0000-000063030000}"/>
    <cellStyle name="Dziesiętny [0]_Invoices2001Slovakia_Book1_1_ke hoach dau thau 30-6-2010 2" xfId="772" xr:uid="{00000000-0005-0000-0000-000064030000}"/>
    <cellStyle name="Dziesietny [0]_Invoices2001Slovakia_Book1_1_KH Von 2012 gui BKH 1" xfId="773" xr:uid="{00000000-0005-0000-0000-000065030000}"/>
    <cellStyle name="Dziesiętny [0]_Invoices2001Slovakia_Book1_1_KH Von 2012 gui BKH 1" xfId="774" xr:uid="{00000000-0005-0000-0000-000066030000}"/>
    <cellStyle name="Dziesietny [0]_Invoices2001Slovakia_Book1_1_KH Von 2012 gui BKH 1 2" xfId="775" xr:uid="{00000000-0005-0000-0000-000067030000}"/>
    <cellStyle name="Dziesiętny [0]_Invoices2001Slovakia_Book1_1_KH Von 2012 gui BKH 1 2" xfId="776" xr:uid="{00000000-0005-0000-0000-000068030000}"/>
    <cellStyle name="Dziesietny [0]_Invoices2001Slovakia_Book1_1_KH Von 2012 gui BKH 2" xfId="777" xr:uid="{00000000-0005-0000-0000-000069030000}"/>
    <cellStyle name="Dziesiętny [0]_Invoices2001Slovakia_Book1_1_KH Von 2012 gui BKH 2" xfId="778" xr:uid="{00000000-0005-0000-0000-00006A030000}"/>
    <cellStyle name="Dziesietny [0]_Invoices2001Slovakia_Book1_1_KH Von 2012 gui BKH 2 2" xfId="779" xr:uid="{00000000-0005-0000-0000-00006B030000}"/>
    <cellStyle name="Dziesiętny [0]_Invoices2001Slovakia_Book1_1_KH Von 2012 gui BKH 2 2" xfId="780" xr:uid="{00000000-0005-0000-0000-00006C030000}"/>
    <cellStyle name="Dziesietny [0]_Invoices2001Slovakia_Book1_1_QD ke hoach dau thau" xfId="781" xr:uid="{00000000-0005-0000-0000-00006D030000}"/>
    <cellStyle name="Dziesiętny [0]_Invoices2001Slovakia_Book1_1_QD ke hoach dau thau" xfId="782" xr:uid="{00000000-0005-0000-0000-00006E030000}"/>
    <cellStyle name="Dziesietny [0]_Invoices2001Slovakia_Book1_1_QD ke hoach dau thau 2" xfId="783" xr:uid="{00000000-0005-0000-0000-00006F030000}"/>
    <cellStyle name="Dziesiętny [0]_Invoices2001Slovakia_Book1_1_QD ke hoach dau thau 2" xfId="784" xr:uid="{00000000-0005-0000-0000-000070030000}"/>
    <cellStyle name="Dziesietny [0]_Invoices2001Slovakia_Book1_1_Ra soat KH von 2011 (Huy-11-11-11)" xfId="785" xr:uid="{00000000-0005-0000-0000-000071030000}"/>
    <cellStyle name="Dziesiętny [0]_Invoices2001Slovakia_Book1_1_Ra soat KH von 2011 (Huy-11-11-11)" xfId="786" xr:uid="{00000000-0005-0000-0000-000072030000}"/>
    <cellStyle name="Dziesietny [0]_Invoices2001Slovakia_Book1_1_tinh toan hoang ha" xfId="787" xr:uid="{00000000-0005-0000-0000-000073030000}"/>
    <cellStyle name="Dziesiętny [0]_Invoices2001Slovakia_Book1_1_tinh toan hoang ha" xfId="788" xr:uid="{00000000-0005-0000-0000-000074030000}"/>
    <cellStyle name="Dziesietny [0]_Invoices2001Slovakia_Book1_1_tinh toan hoang ha 2" xfId="789" xr:uid="{00000000-0005-0000-0000-000075030000}"/>
    <cellStyle name="Dziesiętny [0]_Invoices2001Slovakia_Book1_1_tinh toan hoang ha 2" xfId="790" xr:uid="{00000000-0005-0000-0000-000076030000}"/>
    <cellStyle name="Dziesietny [0]_Invoices2001Slovakia_Book1_1_Tong von ĐTPT" xfId="791" xr:uid="{00000000-0005-0000-0000-000077030000}"/>
    <cellStyle name="Dziesiętny [0]_Invoices2001Slovakia_Book1_1_Tong von ĐTPT" xfId="792" xr:uid="{00000000-0005-0000-0000-000078030000}"/>
    <cellStyle name="Dziesietny [0]_Invoices2001Slovakia_Book1_1_Tong von ĐTPT 2" xfId="793" xr:uid="{00000000-0005-0000-0000-000079030000}"/>
    <cellStyle name="Dziesiętny [0]_Invoices2001Slovakia_Book1_1_Tong von ĐTPT 2" xfId="794" xr:uid="{00000000-0005-0000-0000-00007A030000}"/>
    <cellStyle name="Dziesietny [0]_Invoices2001Slovakia_Book1_1_Viec Huy dang lam" xfId="795" xr:uid="{00000000-0005-0000-0000-00007B030000}"/>
    <cellStyle name="Dziesiętny [0]_Invoices2001Slovakia_Book1_1_Viec Huy dang lam" xfId="796" xr:uid="{00000000-0005-0000-0000-00007C030000}"/>
    <cellStyle name="Dziesietny [0]_Invoices2001Slovakia_Book1_1_Viec Huy dang lam 2" xfId="797" xr:uid="{00000000-0005-0000-0000-00007D030000}"/>
    <cellStyle name="Dziesiętny [0]_Invoices2001Slovakia_Book1_1_Viec Huy dang lam 2" xfId="798" xr:uid="{00000000-0005-0000-0000-00007E030000}"/>
    <cellStyle name="Dziesietny [0]_Invoices2001Slovakia_Book1_2" xfId="799" xr:uid="{00000000-0005-0000-0000-00007F030000}"/>
    <cellStyle name="Dziesiętny [0]_Invoices2001Slovakia_Book1_2" xfId="800" xr:uid="{00000000-0005-0000-0000-000080030000}"/>
    <cellStyle name="Dziesietny [0]_Invoices2001Slovakia_Book1_2 2" xfId="801" xr:uid="{00000000-0005-0000-0000-000081030000}"/>
    <cellStyle name="Dziesiętny [0]_Invoices2001Slovakia_Book1_2 2" xfId="802" xr:uid="{00000000-0005-0000-0000-000082030000}"/>
    <cellStyle name="Dziesietny [0]_Invoices2001Slovakia_Book1_2_bieu ke hoach dau thau" xfId="803" xr:uid="{00000000-0005-0000-0000-000083030000}"/>
    <cellStyle name="Dziesiętny [0]_Invoices2001Slovakia_Book1_2_bieu ke hoach dau thau" xfId="804" xr:uid="{00000000-0005-0000-0000-000084030000}"/>
    <cellStyle name="Dziesietny [0]_Invoices2001Slovakia_Book1_2_bieu ke hoach dau thau 2" xfId="805" xr:uid="{00000000-0005-0000-0000-000085030000}"/>
    <cellStyle name="Dziesiętny [0]_Invoices2001Slovakia_Book1_2_bieu ke hoach dau thau 2" xfId="806" xr:uid="{00000000-0005-0000-0000-000086030000}"/>
    <cellStyle name="Dziesietny [0]_Invoices2001Slovakia_Book1_2_bieu ke hoach dau thau truong mam non SKH" xfId="807" xr:uid="{00000000-0005-0000-0000-000087030000}"/>
    <cellStyle name="Dziesiętny [0]_Invoices2001Slovakia_Book1_2_bieu ke hoach dau thau truong mam non SKH" xfId="808" xr:uid="{00000000-0005-0000-0000-000088030000}"/>
    <cellStyle name="Dziesietny [0]_Invoices2001Slovakia_Book1_2_bieu ke hoach dau thau truong mam non SKH 2" xfId="809" xr:uid="{00000000-0005-0000-0000-000089030000}"/>
    <cellStyle name="Dziesiętny [0]_Invoices2001Slovakia_Book1_2_bieu ke hoach dau thau truong mam non SKH 2" xfId="810" xr:uid="{00000000-0005-0000-0000-00008A030000}"/>
    <cellStyle name="Dziesietny [0]_Invoices2001Slovakia_Book1_2_bieu tong hop lai kh von 2011 gui phong TH-KTDN" xfId="811" xr:uid="{00000000-0005-0000-0000-00008B030000}"/>
    <cellStyle name="Dziesiętny [0]_Invoices2001Slovakia_Book1_2_bieu tong hop lai kh von 2011 gui phong TH-KTDN" xfId="812" xr:uid="{00000000-0005-0000-0000-00008C030000}"/>
    <cellStyle name="Dziesietny [0]_Invoices2001Slovakia_Book1_2_bieu tong hop lai kh von 2011 gui phong TH-KTDN 2" xfId="813" xr:uid="{00000000-0005-0000-0000-00008D030000}"/>
    <cellStyle name="Dziesiętny [0]_Invoices2001Slovakia_Book1_2_bieu tong hop lai kh von 2011 gui phong TH-KTDN 2" xfId="814" xr:uid="{00000000-0005-0000-0000-00008E030000}"/>
    <cellStyle name="Dziesietny [0]_Invoices2001Slovakia_Book1_2_Book1" xfId="815" xr:uid="{00000000-0005-0000-0000-00008F030000}"/>
    <cellStyle name="Dziesiętny [0]_Invoices2001Slovakia_Book1_2_Book1" xfId="816" xr:uid="{00000000-0005-0000-0000-000090030000}"/>
    <cellStyle name="Dziesietny [0]_Invoices2001Slovakia_Book1_2_Book1 2" xfId="817" xr:uid="{00000000-0005-0000-0000-000091030000}"/>
    <cellStyle name="Dziesiętny [0]_Invoices2001Slovakia_Book1_2_Book1 2" xfId="818" xr:uid="{00000000-0005-0000-0000-000092030000}"/>
    <cellStyle name="Dziesietny [0]_Invoices2001Slovakia_Book1_2_Book1_1" xfId="819" xr:uid="{00000000-0005-0000-0000-000093030000}"/>
    <cellStyle name="Dziesiętny [0]_Invoices2001Slovakia_Book1_2_Book1_1" xfId="820" xr:uid="{00000000-0005-0000-0000-000094030000}"/>
    <cellStyle name="Dziesietny [0]_Invoices2001Slovakia_Book1_2_Book1_1 2" xfId="821" xr:uid="{00000000-0005-0000-0000-000095030000}"/>
    <cellStyle name="Dziesiętny [0]_Invoices2001Slovakia_Book1_2_Book1_1 2" xfId="822" xr:uid="{00000000-0005-0000-0000-000096030000}"/>
    <cellStyle name="Dziesietny [0]_Invoices2001Slovakia_Book1_2_Book1_Ke hoach 2010 (theo doi 11-8-2010)" xfId="823" xr:uid="{00000000-0005-0000-0000-000097030000}"/>
    <cellStyle name="Dziesiętny [0]_Invoices2001Slovakia_Book1_2_Book1_Ke hoach 2010 (theo doi 11-8-2010)" xfId="824" xr:uid="{00000000-0005-0000-0000-000098030000}"/>
    <cellStyle name="Dziesietny [0]_Invoices2001Slovakia_Book1_2_Book1_Ke hoach 2010 (theo doi 11-8-2010) 2" xfId="825" xr:uid="{00000000-0005-0000-0000-000099030000}"/>
    <cellStyle name="Dziesiętny [0]_Invoices2001Slovakia_Book1_2_Book1_Ke hoach 2010 (theo doi 11-8-2010) 2" xfId="826" xr:uid="{00000000-0005-0000-0000-00009A030000}"/>
    <cellStyle name="Dziesietny [0]_Invoices2001Slovakia_Book1_2_Book1_ke hoach dau thau 30-6-2010" xfId="827" xr:uid="{00000000-0005-0000-0000-00009B030000}"/>
    <cellStyle name="Dziesiętny [0]_Invoices2001Slovakia_Book1_2_Book1_ke hoach dau thau 30-6-2010" xfId="828" xr:uid="{00000000-0005-0000-0000-00009C030000}"/>
    <cellStyle name="Dziesietny [0]_Invoices2001Slovakia_Book1_2_Book1_ke hoach dau thau 30-6-2010 2" xfId="829" xr:uid="{00000000-0005-0000-0000-00009D030000}"/>
    <cellStyle name="Dziesiętny [0]_Invoices2001Slovakia_Book1_2_Book1_ke hoach dau thau 30-6-2010 2" xfId="830" xr:uid="{00000000-0005-0000-0000-00009E030000}"/>
    <cellStyle name="Dziesietny [0]_Invoices2001Slovakia_Book1_2_Copy of KH PHAN BO VON ĐỐI ỨNG NAM 2011 (30 TY phuong án gop WB)" xfId="831" xr:uid="{00000000-0005-0000-0000-00009F030000}"/>
    <cellStyle name="Dziesiętny [0]_Invoices2001Slovakia_Book1_2_Copy of KH PHAN BO VON ĐỐI ỨNG NAM 2011 (30 TY phuong án gop WB)" xfId="832" xr:uid="{00000000-0005-0000-0000-0000A0030000}"/>
    <cellStyle name="Dziesietny [0]_Invoices2001Slovakia_Book1_2_Copy of KH PHAN BO VON ĐỐI ỨNG NAM 2011 (30 TY phuong án gop WB) 2" xfId="833" xr:uid="{00000000-0005-0000-0000-0000A1030000}"/>
    <cellStyle name="Dziesiętny [0]_Invoices2001Slovakia_Book1_2_Copy of KH PHAN BO VON ĐỐI ỨNG NAM 2011 (30 TY phuong án gop WB) 2" xfId="834" xr:uid="{00000000-0005-0000-0000-0000A2030000}"/>
    <cellStyle name="Dziesietny [0]_Invoices2001Slovakia_Book1_2_DTTD chieng chan Tham lai 29-9-2009" xfId="835" xr:uid="{00000000-0005-0000-0000-0000A3030000}"/>
    <cellStyle name="Dziesiętny [0]_Invoices2001Slovakia_Book1_2_DTTD chieng chan Tham lai 29-9-2009" xfId="836" xr:uid="{00000000-0005-0000-0000-0000A4030000}"/>
    <cellStyle name="Dziesietny [0]_Invoices2001Slovakia_Book1_2_DTTD chieng chan Tham lai 29-9-2009 2" xfId="837" xr:uid="{00000000-0005-0000-0000-0000A5030000}"/>
    <cellStyle name="Dziesiętny [0]_Invoices2001Slovakia_Book1_2_DTTD chieng chan Tham lai 29-9-2009 2" xfId="838" xr:uid="{00000000-0005-0000-0000-0000A6030000}"/>
    <cellStyle name="Dziesietny [0]_Invoices2001Slovakia_Book1_2_Du toan nuoc San Thang (GD2)" xfId="839" xr:uid="{00000000-0005-0000-0000-0000A7030000}"/>
    <cellStyle name="Dziesiętny [0]_Invoices2001Slovakia_Book1_2_Du toan nuoc San Thang (GD2)" xfId="840" xr:uid="{00000000-0005-0000-0000-0000A8030000}"/>
    <cellStyle name="Dziesietny [0]_Invoices2001Slovakia_Book1_2_Du toan nuoc San Thang (GD2) 2" xfId="841" xr:uid="{00000000-0005-0000-0000-0000A9030000}"/>
    <cellStyle name="Dziesiętny [0]_Invoices2001Slovakia_Book1_2_Du toan nuoc San Thang (GD2) 2" xfId="842" xr:uid="{00000000-0005-0000-0000-0000AA030000}"/>
    <cellStyle name="Dziesietny [0]_Invoices2001Slovakia_Book1_2_Ke hoach 2010 (theo doi 11-8-2010)" xfId="843" xr:uid="{00000000-0005-0000-0000-0000AB030000}"/>
    <cellStyle name="Dziesiętny [0]_Invoices2001Slovakia_Book1_2_Ke hoach 2010 (theo doi 11-8-2010)" xfId="844" xr:uid="{00000000-0005-0000-0000-0000AC030000}"/>
    <cellStyle name="Dziesietny [0]_Invoices2001Slovakia_Book1_2_Ke hoach 2010 (theo doi 11-8-2010) 2" xfId="845" xr:uid="{00000000-0005-0000-0000-0000AD030000}"/>
    <cellStyle name="Dziesiętny [0]_Invoices2001Slovakia_Book1_2_Ke hoach 2010 (theo doi 11-8-2010) 2" xfId="846" xr:uid="{00000000-0005-0000-0000-0000AE030000}"/>
    <cellStyle name="Dziesietny [0]_Invoices2001Slovakia_Book1_2_Ke hoach 2010 ngay 31-01" xfId="847" xr:uid="{00000000-0005-0000-0000-0000AF030000}"/>
    <cellStyle name="Dziesiętny [0]_Invoices2001Slovakia_Book1_2_Ke hoach 2010 ngay 31-01" xfId="848" xr:uid="{00000000-0005-0000-0000-0000B0030000}"/>
    <cellStyle name="Dziesietny [0]_Invoices2001Slovakia_Book1_2_Ke hoach 2010 ngay 31-01 2" xfId="849" xr:uid="{00000000-0005-0000-0000-0000B1030000}"/>
    <cellStyle name="Dziesiętny [0]_Invoices2001Slovakia_Book1_2_Ke hoach 2010 ngay 31-01 2" xfId="850" xr:uid="{00000000-0005-0000-0000-0000B2030000}"/>
    <cellStyle name="Dziesietny [0]_Invoices2001Slovakia_Book1_2_ke hoach dau thau 30-6-2010" xfId="851" xr:uid="{00000000-0005-0000-0000-0000B3030000}"/>
    <cellStyle name="Dziesiętny [0]_Invoices2001Slovakia_Book1_2_ke hoach dau thau 30-6-2010" xfId="852" xr:uid="{00000000-0005-0000-0000-0000B4030000}"/>
    <cellStyle name="Dziesietny [0]_Invoices2001Slovakia_Book1_2_ke hoach dau thau 30-6-2010 2" xfId="853" xr:uid="{00000000-0005-0000-0000-0000B5030000}"/>
    <cellStyle name="Dziesiętny [0]_Invoices2001Slovakia_Book1_2_ke hoach dau thau 30-6-2010 2" xfId="854" xr:uid="{00000000-0005-0000-0000-0000B6030000}"/>
    <cellStyle name="Dziesietny [0]_Invoices2001Slovakia_Book1_2_KH Von 2012 gui BKH 1" xfId="855" xr:uid="{00000000-0005-0000-0000-0000B7030000}"/>
    <cellStyle name="Dziesiętny [0]_Invoices2001Slovakia_Book1_2_KH Von 2012 gui BKH 1" xfId="856" xr:uid="{00000000-0005-0000-0000-0000B8030000}"/>
    <cellStyle name="Dziesietny [0]_Invoices2001Slovakia_Book1_2_KH Von 2012 gui BKH 1 2" xfId="857" xr:uid="{00000000-0005-0000-0000-0000B9030000}"/>
    <cellStyle name="Dziesiętny [0]_Invoices2001Slovakia_Book1_2_KH Von 2012 gui BKH 1 2" xfId="858" xr:uid="{00000000-0005-0000-0000-0000BA030000}"/>
    <cellStyle name="Dziesietny [0]_Invoices2001Slovakia_Book1_2_KH Von 2012 gui BKH 2" xfId="859" xr:uid="{00000000-0005-0000-0000-0000BB030000}"/>
    <cellStyle name="Dziesiętny [0]_Invoices2001Slovakia_Book1_2_KH Von 2012 gui BKH 2" xfId="860" xr:uid="{00000000-0005-0000-0000-0000BC030000}"/>
    <cellStyle name="Dziesietny [0]_Invoices2001Slovakia_Book1_2_KH Von 2012 gui BKH 2 2" xfId="861" xr:uid="{00000000-0005-0000-0000-0000BD030000}"/>
    <cellStyle name="Dziesiętny [0]_Invoices2001Slovakia_Book1_2_KH Von 2012 gui BKH 2 2" xfId="862" xr:uid="{00000000-0005-0000-0000-0000BE030000}"/>
    <cellStyle name="Dziesietny [0]_Invoices2001Slovakia_Book1_2_QD ke hoach dau thau" xfId="863" xr:uid="{00000000-0005-0000-0000-0000BF030000}"/>
    <cellStyle name="Dziesiętny [0]_Invoices2001Slovakia_Book1_2_QD ke hoach dau thau" xfId="864" xr:uid="{00000000-0005-0000-0000-0000C0030000}"/>
    <cellStyle name="Dziesietny [0]_Invoices2001Slovakia_Book1_2_QD ke hoach dau thau 2" xfId="865" xr:uid="{00000000-0005-0000-0000-0000C1030000}"/>
    <cellStyle name="Dziesiętny [0]_Invoices2001Slovakia_Book1_2_QD ke hoach dau thau 2" xfId="866" xr:uid="{00000000-0005-0000-0000-0000C2030000}"/>
    <cellStyle name="Dziesietny [0]_Invoices2001Slovakia_Book1_2_Ra soat KH von 2011 (Huy-11-11-11)" xfId="867" xr:uid="{00000000-0005-0000-0000-0000C3030000}"/>
    <cellStyle name="Dziesiętny [0]_Invoices2001Slovakia_Book1_2_Ra soat KH von 2011 (Huy-11-11-11)" xfId="868" xr:uid="{00000000-0005-0000-0000-0000C4030000}"/>
    <cellStyle name="Dziesietny [0]_Invoices2001Slovakia_Book1_2_Ra soat KH von 2011 (Huy-11-11-11) 2" xfId="869" xr:uid="{00000000-0005-0000-0000-0000C5030000}"/>
    <cellStyle name="Dziesiętny [0]_Invoices2001Slovakia_Book1_2_Ra soat KH von 2011 (Huy-11-11-11) 2" xfId="870" xr:uid="{00000000-0005-0000-0000-0000C6030000}"/>
    <cellStyle name="Dziesietny [0]_Invoices2001Slovakia_Book1_2_tinh toan hoang ha" xfId="871" xr:uid="{00000000-0005-0000-0000-0000C7030000}"/>
    <cellStyle name="Dziesiętny [0]_Invoices2001Slovakia_Book1_2_tinh toan hoang ha" xfId="872" xr:uid="{00000000-0005-0000-0000-0000C8030000}"/>
    <cellStyle name="Dziesietny [0]_Invoices2001Slovakia_Book1_2_tinh toan hoang ha 2" xfId="873" xr:uid="{00000000-0005-0000-0000-0000C9030000}"/>
    <cellStyle name="Dziesiętny [0]_Invoices2001Slovakia_Book1_2_tinh toan hoang ha 2" xfId="874" xr:uid="{00000000-0005-0000-0000-0000CA030000}"/>
    <cellStyle name="Dziesietny [0]_Invoices2001Slovakia_Book1_2_Tong von ĐTPT" xfId="875" xr:uid="{00000000-0005-0000-0000-0000CB030000}"/>
    <cellStyle name="Dziesiętny [0]_Invoices2001Slovakia_Book1_2_Tong von ĐTPT" xfId="876" xr:uid="{00000000-0005-0000-0000-0000CC030000}"/>
    <cellStyle name="Dziesietny [0]_Invoices2001Slovakia_Book1_2_Tong von ĐTPT 2" xfId="877" xr:uid="{00000000-0005-0000-0000-0000CD030000}"/>
    <cellStyle name="Dziesiętny [0]_Invoices2001Slovakia_Book1_2_Tong von ĐTPT 2" xfId="878" xr:uid="{00000000-0005-0000-0000-0000CE030000}"/>
    <cellStyle name="Dziesietny [0]_Invoices2001Slovakia_Book1_2_Viec Huy dang lam" xfId="879" xr:uid="{00000000-0005-0000-0000-0000CF030000}"/>
    <cellStyle name="Dziesiętny [0]_Invoices2001Slovakia_Book1_2_Viec Huy dang lam" xfId="880" xr:uid="{00000000-0005-0000-0000-0000D0030000}"/>
    <cellStyle name="Dziesietny [0]_Invoices2001Slovakia_Book1_2_Viec Huy dang lam 2" xfId="881" xr:uid="{00000000-0005-0000-0000-0000D1030000}"/>
    <cellStyle name="Dziesiętny [0]_Invoices2001Slovakia_Book1_2_Viec Huy dang lam 2" xfId="882" xr:uid="{00000000-0005-0000-0000-0000D2030000}"/>
    <cellStyle name="Dziesietny [0]_Invoices2001Slovakia_Book1_3" xfId="883" xr:uid="{00000000-0005-0000-0000-0000D3030000}"/>
    <cellStyle name="Dziesiętny [0]_Invoices2001Slovakia_Book1_3" xfId="884" xr:uid="{00000000-0005-0000-0000-0000D4030000}"/>
    <cellStyle name="Dziesietny [0]_Invoices2001Slovakia_Book1_3 2" xfId="885" xr:uid="{00000000-0005-0000-0000-0000D5030000}"/>
    <cellStyle name="Dziesiętny [0]_Invoices2001Slovakia_Book1_3 2" xfId="886" xr:uid="{00000000-0005-0000-0000-0000D6030000}"/>
    <cellStyle name="Dziesietny [0]_Invoices2001Slovakia_Book1_Nhu cau von ung truoc 2011 Tha h Hoa + Nge An gui TW" xfId="887" xr:uid="{00000000-0005-0000-0000-0000D7030000}"/>
    <cellStyle name="Dziesiętny [0]_Invoices2001Slovakia_Book1_Nhu cau von ung truoc 2011 Tha h Hoa + Nge An gui TW" xfId="888" xr:uid="{00000000-0005-0000-0000-0000D8030000}"/>
    <cellStyle name="Dziesietny [0]_Invoices2001Slovakia_Book1_Nhu cau von ung truoc 2011 Tha h Hoa + Nge An gui TW 2" xfId="3445" xr:uid="{00000000-0005-0000-0000-0000D9030000}"/>
    <cellStyle name="Dziesiętny [0]_Invoices2001Slovakia_Book1_Nhu cau von ung truoc 2011 Tha h Hoa + Nge An gui TW 2" xfId="3446" xr:uid="{00000000-0005-0000-0000-0000DA030000}"/>
    <cellStyle name="Dziesietny [0]_Invoices2001Slovakia_Book1_Nhu cau von ung truoc 2011 Tha h Hoa + Nge An gui TW 3" xfId="3627" xr:uid="{00000000-0005-0000-0000-0000DB030000}"/>
    <cellStyle name="Dziesiętny [0]_Invoices2001Slovakia_Book1_Nhu cau von ung truoc 2011 Tha h Hoa + Nge An gui TW 3" xfId="3626" xr:uid="{00000000-0005-0000-0000-0000DC030000}"/>
    <cellStyle name="Dziesietny [0]_Invoices2001Slovakia_Book1_Tong hop Cac tuyen(9-1-06)" xfId="889" xr:uid="{00000000-0005-0000-0000-0000DD030000}"/>
    <cellStyle name="Dziesiętny [0]_Invoices2001Slovakia_Book1_Tong hop Cac tuyen(9-1-06)" xfId="890" xr:uid="{00000000-0005-0000-0000-0000DE030000}"/>
    <cellStyle name="Dziesietny [0]_Invoices2001Slovakia_Book1_Tong hop Cac tuyen(9-1-06) 2" xfId="3447" xr:uid="{00000000-0005-0000-0000-0000DF030000}"/>
    <cellStyle name="Dziesiętny [0]_Invoices2001Slovakia_Book1_Tong hop Cac tuyen(9-1-06) 2" xfId="3448" xr:uid="{00000000-0005-0000-0000-0000E0030000}"/>
    <cellStyle name="Dziesietny [0]_Invoices2001Slovakia_Book1_Tong hop Cac tuyen(9-1-06) 3" xfId="3625" xr:uid="{00000000-0005-0000-0000-0000E1030000}"/>
    <cellStyle name="Dziesiętny [0]_Invoices2001Slovakia_Book1_Tong hop Cac tuyen(9-1-06) 3" xfId="3624" xr:uid="{00000000-0005-0000-0000-0000E2030000}"/>
    <cellStyle name="Dziesietny [0]_Invoices2001Slovakia_Book1_Tong hop Cac tuyen(9-1-06)_bieu tong hop lai kh von 2011 gui phong TH-KTDN" xfId="891" xr:uid="{00000000-0005-0000-0000-0000E3030000}"/>
    <cellStyle name="Dziesiętny [0]_Invoices2001Slovakia_Book1_Tong hop Cac tuyen(9-1-06)_bieu tong hop lai kh von 2011 gui phong TH-KTDN" xfId="892" xr:uid="{00000000-0005-0000-0000-0000E4030000}"/>
    <cellStyle name="Dziesietny [0]_Invoices2001Slovakia_Book1_Tong hop Cac tuyen(9-1-06)_Copy of KH PHAN BO VON ĐỐI ỨNG NAM 2011 (30 TY phuong án gop WB)" xfId="893" xr:uid="{00000000-0005-0000-0000-0000E5030000}"/>
    <cellStyle name="Dziesiętny [0]_Invoices2001Slovakia_Book1_Tong hop Cac tuyen(9-1-06)_Copy of KH PHAN BO VON ĐỐI ỨNG NAM 2011 (30 TY phuong án gop WB)" xfId="894" xr:uid="{00000000-0005-0000-0000-0000E6030000}"/>
    <cellStyle name="Dziesietny [0]_Invoices2001Slovakia_Book1_Tong hop Cac tuyen(9-1-06)_Ke hoach 2010 (theo doi 11-8-2010)" xfId="895" xr:uid="{00000000-0005-0000-0000-0000E7030000}"/>
    <cellStyle name="Dziesiętny [0]_Invoices2001Slovakia_Book1_Tong hop Cac tuyen(9-1-06)_Ke hoach 2010 (theo doi 11-8-2010)" xfId="896" xr:uid="{00000000-0005-0000-0000-0000E8030000}"/>
    <cellStyle name="Dziesietny [0]_Invoices2001Slovakia_Book1_Tong hop Cac tuyen(9-1-06)_Ke hoach 2010 (theo doi 11-8-2010) 2" xfId="3449" xr:uid="{00000000-0005-0000-0000-0000E9030000}"/>
    <cellStyle name="Dziesiętny [0]_Invoices2001Slovakia_Book1_Tong hop Cac tuyen(9-1-06)_Ke hoach 2010 (theo doi 11-8-2010) 2" xfId="3450" xr:uid="{00000000-0005-0000-0000-0000EA030000}"/>
    <cellStyle name="Dziesietny [0]_Invoices2001Slovakia_Book1_Tong hop Cac tuyen(9-1-06)_Ke hoach 2010 (theo doi 11-8-2010) 3" xfId="3623" xr:uid="{00000000-0005-0000-0000-0000EB030000}"/>
    <cellStyle name="Dziesiętny [0]_Invoices2001Slovakia_Book1_Tong hop Cac tuyen(9-1-06)_Ke hoach 2010 (theo doi 11-8-2010) 3" xfId="3622" xr:uid="{00000000-0005-0000-0000-0000EC030000}"/>
    <cellStyle name="Dziesietny [0]_Invoices2001Slovakia_Book1_Tong hop Cac tuyen(9-1-06)_KH Von 2012 gui BKH 1" xfId="897" xr:uid="{00000000-0005-0000-0000-0000ED030000}"/>
    <cellStyle name="Dziesiętny [0]_Invoices2001Slovakia_Book1_Tong hop Cac tuyen(9-1-06)_KH Von 2012 gui BKH 1" xfId="898" xr:uid="{00000000-0005-0000-0000-0000EE030000}"/>
    <cellStyle name="Dziesietny [0]_Invoices2001Slovakia_Book1_Tong hop Cac tuyen(9-1-06)_QD ke hoach dau thau" xfId="899" xr:uid="{00000000-0005-0000-0000-0000EF030000}"/>
    <cellStyle name="Dziesiętny [0]_Invoices2001Slovakia_Book1_Tong hop Cac tuyen(9-1-06)_QD ke hoach dau thau" xfId="900" xr:uid="{00000000-0005-0000-0000-0000F0030000}"/>
    <cellStyle name="Dziesietny [0]_Invoices2001Slovakia_Book1_Tong hop Cac tuyen(9-1-06)_QD ke hoach dau thau 2" xfId="3451" xr:uid="{00000000-0005-0000-0000-0000F1030000}"/>
    <cellStyle name="Dziesiętny [0]_Invoices2001Slovakia_Book1_Tong hop Cac tuyen(9-1-06)_QD ke hoach dau thau 2" xfId="3452" xr:uid="{00000000-0005-0000-0000-0000F2030000}"/>
    <cellStyle name="Dziesietny [0]_Invoices2001Slovakia_Book1_Tong hop Cac tuyen(9-1-06)_QD ke hoach dau thau 3" xfId="3621" xr:uid="{00000000-0005-0000-0000-0000F3030000}"/>
    <cellStyle name="Dziesiętny [0]_Invoices2001Slovakia_Book1_Tong hop Cac tuyen(9-1-06)_QD ke hoach dau thau 3" xfId="3620" xr:uid="{00000000-0005-0000-0000-0000F4030000}"/>
    <cellStyle name="Dziesietny [0]_Invoices2001Slovakia_Book1_Tong hop Cac tuyen(9-1-06)_Tong von ĐTPT" xfId="901" xr:uid="{00000000-0005-0000-0000-0000F5030000}"/>
    <cellStyle name="Dziesiętny [0]_Invoices2001Slovakia_Book1_Tong hop Cac tuyen(9-1-06)_Tong von ĐTPT" xfId="902" xr:uid="{00000000-0005-0000-0000-0000F6030000}"/>
    <cellStyle name="Dziesietny [0]_Invoices2001Slovakia_Book1_Tong hop Cac tuyen(9-1-06)_Tong von ĐTPT 2" xfId="3453" xr:uid="{00000000-0005-0000-0000-0000F7030000}"/>
    <cellStyle name="Dziesiętny [0]_Invoices2001Slovakia_Book1_Tong hop Cac tuyen(9-1-06)_Tong von ĐTPT 2" xfId="3454" xr:uid="{00000000-0005-0000-0000-0000F8030000}"/>
    <cellStyle name="Dziesietny [0]_Invoices2001Slovakia_Book1_Tong hop Cac tuyen(9-1-06)_Tong von ĐTPT 3" xfId="3619" xr:uid="{00000000-0005-0000-0000-0000F9030000}"/>
    <cellStyle name="Dziesiętny [0]_Invoices2001Slovakia_Book1_Tong hop Cac tuyen(9-1-06)_Tong von ĐTPT 3" xfId="3618" xr:uid="{00000000-0005-0000-0000-0000FA030000}"/>
    <cellStyle name="Dziesietny [0]_Invoices2001Slovakia_Book1_ung truoc 2011 NSTW Thanh Hoa + Nge An gui Thu 12-5" xfId="903" xr:uid="{00000000-0005-0000-0000-0000FB030000}"/>
    <cellStyle name="Dziesiętny [0]_Invoices2001Slovakia_Book1_ung truoc 2011 NSTW Thanh Hoa + Nge An gui Thu 12-5" xfId="904" xr:uid="{00000000-0005-0000-0000-0000FC030000}"/>
    <cellStyle name="Dziesietny [0]_Invoices2001Slovakia_Book1_ung truoc 2011 NSTW Thanh Hoa + Nge An gui Thu 12-5 2" xfId="3455" xr:uid="{00000000-0005-0000-0000-0000FD030000}"/>
    <cellStyle name="Dziesiętny [0]_Invoices2001Slovakia_Book1_ung truoc 2011 NSTW Thanh Hoa + Nge An gui Thu 12-5 2" xfId="3456" xr:uid="{00000000-0005-0000-0000-0000FE030000}"/>
    <cellStyle name="Dziesietny [0]_Invoices2001Slovakia_Book1_ung truoc 2011 NSTW Thanh Hoa + Nge An gui Thu 12-5 3" xfId="3617" xr:uid="{00000000-0005-0000-0000-0000FF030000}"/>
    <cellStyle name="Dziesiętny [0]_Invoices2001Slovakia_Book1_ung truoc 2011 NSTW Thanh Hoa + Nge An gui Thu 12-5 3" xfId="3616" xr:uid="{00000000-0005-0000-0000-000000040000}"/>
    <cellStyle name="Dziesietny [0]_Invoices2001Slovakia_Chi tieu KH nam 2009" xfId="905" xr:uid="{00000000-0005-0000-0000-000005040000}"/>
    <cellStyle name="Dziesiętny [0]_Invoices2001Slovakia_Chi tieu KH nam 2009" xfId="906" xr:uid="{00000000-0005-0000-0000-000006040000}"/>
    <cellStyle name="Dziesietny [0]_Invoices2001Slovakia_Chi tieu KH nam 2009 2" xfId="3666" xr:uid="{00000000-0005-0000-0000-000007040000}"/>
    <cellStyle name="Dziesiętny [0]_Invoices2001Slovakia_Chi tieu KH nam 2009 2" xfId="3457" xr:uid="{00000000-0005-0000-0000-000008040000}"/>
    <cellStyle name="Dziesietny [0]_Invoices2001Slovakia_Copy of KH PHAN BO VON ĐỐI ỨNG NAM 2011 (30 TY phuong án gop WB)" xfId="907" xr:uid="{00000000-0005-0000-0000-000001040000}"/>
    <cellStyle name="Dziesiętny [0]_Invoices2001Slovakia_Copy of KH PHAN BO VON ĐỐI ỨNG NAM 2011 (30 TY phuong án gop WB)" xfId="908" xr:uid="{00000000-0005-0000-0000-000002040000}"/>
    <cellStyle name="Dziesietny [0]_Invoices2001Slovakia_Copy of KH PHAN BO VON ĐỐI ỨNG NAM 2011 (30 TY phuong án gop WB) 2" xfId="909" xr:uid="{00000000-0005-0000-0000-000003040000}"/>
    <cellStyle name="Dziesiętny [0]_Invoices2001Slovakia_Copy of KH PHAN BO VON ĐỐI ỨNG NAM 2011 (30 TY phuong án gop WB) 2" xfId="910" xr:uid="{00000000-0005-0000-0000-000004040000}"/>
    <cellStyle name="Dziesietny [0]_Invoices2001Slovakia_DT 1751 Muong Khoa" xfId="911" xr:uid="{00000000-0005-0000-0000-000009040000}"/>
    <cellStyle name="Dziesiętny [0]_Invoices2001Slovakia_DT 1751 Muong Khoa" xfId="912" xr:uid="{00000000-0005-0000-0000-00000A040000}"/>
    <cellStyle name="Dziesietny [0]_Invoices2001Slovakia_DT Nam vai" xfId="913" xr:uid="{00000000-0005-0000-0000-00000B040000}"/>
    <cellStyle name="Dziesiętny [0]_Invoices2001Slovakia_DT tieu hoc diem TDC ban Cho 28-02-09" xfId="914" xr:uid="{00000000-0005-0000-0000-00000C040000}"/>
    <cellStyle name="Dziesietny [0]_Invoices2001Slovakia_DTTD chieng chan Tham lai 29-9-2009" xfId="915" xr:uid="{00000000-0005-0000-0000-00000D040000}"/>
    <cellStyle name="Dziesiętny [0]_Invoices2001Slovakia_DTTD chieng chan Tham lai 29-9-2009" xfId="916" xr:uid="{00000000-0005-0000-0000-00000E040000}"/>
    <cellStyle name="Dziesietny [0]_Invoices2001Slovakia_DTTD chieng chan Tham lai 29-9-2009 2" xfId="917" xr:uid="{00000000-0005-0000-0000-00000F040000}"/>
    <cellStyle name="Dziesiętny [0]_Invoices2001Slovakia_DTTD chieng chan Tham lai 29-9-2009 2" xfId="918" xr:uid="{00000000-0005-0000-0000-000010040000}"/>
    <cellStyle name="Dziesietny [0]_Invoices2001Slovakia_d-uong+TDT" xfId="919" xr:uid="{00000000-0005-0000-0000-000011040000}"/>
    <cellStyle name="Dziesiętny [0]_Invoices2001Slovakia_GVL" xfId="920" xr:uid="{00000000-0005-0000-0000-000012040000}"/>
    <cellStyle name="Dziesietny [0]_Invoices2001Slovakia_Ke hoach 2010 (theo doi 11-8-2010)" xfId="921" xr:uid="{00000000-0005-0000-0000-000013040000}"/>
    <cellStyle name="Dziesiętny [0]_Invoices2001Slovakia_Ke hoach 2010 (theo doi 11-8-2010)" xfId="922" xr:uid="{00000000-0005-0000-0000-000014040000}"/>
    <cellStyle name="Dziesietny [0]_Invoices2001Slovakia_Ke hoach 2010 (theo doi 11-8-2010) 2" xfId="3667" xr:uid="{00000000-0005-0000-0000-000015040000}"/>
    <cellStyle name="Dziesiętny [0]_Invoices2001Slovakia_ke hoach dau thau 30-6-2010" xfId="923" xr:uid="{00000000-0005-0000-0000-000016040000}"/>
    <cellStyle name="Dziesietny [0]_Invoices2001Slovakia_ke hoach dau thau 30-6-2010 2" xfId="3668" xr:uid="{00000000-0005-0000-0000-000017040000}"/>
    <cellStyle name="Dziesiętny [0]_Invoices2001Slovakia_KH Von 2012 gui BKH 1" xfId="924" xr:uid="{00000000-0005-0000-0000-000018040000}"/>
    <cellStyle name="Dziesietny [0]_Invoices2001Slovakia_KH Von 2012 gui BKH 1 2" xfId="925" xr:uid="{00000000-0005-0000-0000-000019040000}"/>
    <cellStyle name="Dziesiętny [0]_Invoices2001Slovakia_KH Von 2012 gui BKH 1 2" xfId="926" xr:uid="{00000000-0005-0000-0000-00001A040000}"/>
    <cellStyle name="Dziesietny [0]_Invoices2001Slovakia_Nha bao ve(28-7-05)" xfId="927" xr:uid="{00000000-0005-0000-0000-00001B040000}"/>
    <cellStyle name="Dziesiętny [0]_Invoices2001Slovakia_Nha bao ve(28-7-05)" xfId="928" xr:uid="{00000000-0005-0000-0000-00001C040000}"/>
    <cellStyle name="Dziesietny [0]_Invoices2001Slovakia_NHA de xe nguyen du" xfId="929" xr:uid="{00000000-0005-0000-0000-00001D040000}"/>
    <cellStyle name="Dziesiętny [0]_Invoices2001Slovakia_NHA de xe nguyen du" xfId="930" xr:uid="{00000000-0005-0000-0000-00001E040000}"/>
    <cellStyle name="Dziesietny [0]_Invoices2001Slovakia_Nhalamviec VTC(25-1-05)" xfId="931" xr:uid="{00000000-0005-0000-0000-00001F040000}"/>
    <cellStyle name="Dziesiętny [0]_Invoices2001Slovakia_Nhalamviec VTC(25-1-05)" xfId="932" xr:uid="{00000000-0005-0000-0000-000020040000}"/>
    <cellStyle name="Dziesietny [0]_Invoices2001Slovakia_Nhalamviec VTC(25-1-05) 2" xfId="3458" xr:uid="{00000000-0005-0000-0000-000021040000}"/>
    <cellStyle name="Dziesiętny [0]_Invoices2001Slovakia_QD ke hoach dau thau" xfId="933" xr:uid="{00000000-0005-0000-0000-000022040000}"/>
    <cellStyle name="Dziesietny [0]_Invoices2001Slovakia_Ra soat KH von 2011 (Huy-11-11-11)" xfId="934" xr:uid="{00000000-0005-0000-0000-000023040000}"/>
    <cellStyle name="Dziesiętny [0]_Invoices2001Slovakia_Ra soat KH von 2011 (Huy-11-11-11)" xfId="935" xr:uid="{00000000-0005-0000-0000-000024040000}"/>
    <cellStyle name="Dziesietny [0]_Invoices2001Slovakia_Ra soat KH von 2011 (Huy-11-11-11) 2" xfId="3669" xr:uid="{00000000-0005-0000-0000-000025040000}"/>
    <cellStyle name="Dziesiętny [0]_Invoices2001Slovakia_Ra soat KH von 2011 (Huy-11-11-11) 2" xfId="3459" xr:uid="{00000000-0005-0000-0000-000026040000}"/>
    <cellStyle name="Dziesietny [0]_Invoices2001Slovakia_Sheet2" xfId="936" xr:uid="{00000000-0005-0000-0000-000027040000}"/>
    <cellStyle name="Dziesiętny [0]_Invoices2001Slovakia_Sheet2" xfId="937" xr:uid="{00000000-0005-0000-0000-000028040000}"/>
    <cellStyle name="Dziesietny [0]_Invoices2001Slovakia_TDT KHANH HOA" xfId="938" xr:uid="{00000000-0005-0000-0000-000029040000}"/>
    <cellStyle name="Dziesiętny [0]_Invoices2001Slovakia_TDT KHANH HOA" xfId="939" xr:uid="{00000000-0005-0000-0000-00002A040000}"/>
    <cellStyle name="Dziesietny [0]_Invoices2001Slovakia_TDT KHANH HOA 2" xfId="3670" xr:uid="{00000000-0005-0000-0000-00002B040000}"/>
    <cellStyle name="Dziesiętny [0]_Invoices2001Slovakia_TDT KHANH HOA 2" xfId="3671" xr:uid="{00000000-0005-0000-0000-00002C040000}"/>
    <cellStyle name="Dziesietny [0]_Invoices2001Slovakia_TDT KHANH HOA 3" xfId="3771" xr:uid="{00000000-0005-0000-0000-00002D040000}"/>
    <cellStyle name="Dziesiętny [0]_Invoices2001Slovakia_TDT KHANH HOA 3" xfId="3770" xr:uid="{00000000-0005-0000-0000-00002E040000}"/>
    <cellStyle name="Dziesietny [0]_Invoices2001Slovakia_TDT KHANH HOA_bieu ke hoach dau thau" xfId="940" xr:uid="{00000000-0005-0000-0000-00002F040000}"/>
    <cellStyle name="Dziesiętny [0]_Invoices2001Slovakia_TDT KHANH HOA_bieu ke hoach dau thau" xfId="941" xr:uid="{00000000-0005-0000-0000-000030040000}"/>
    <cellStyle name="Dziesietny [0]_Invoices2001Slovakia_TDT KHANH HOA_bieu ke hoach dau thau 2" xfId="3460" xr:uid="{00000000-0005-0000-0000-000031040000}"/>
    <cellStyle name="Dziesiętny [0]_Invoices2001Slovakia_TDT KHANH HOA_bieu ke hoach dau thau 2" xfId="3461" xr:uid="{00000000-0005-0000-0000-000032040000}"/>
    <cellStyle name="Dziesietny [0]_Invoices2001Slovakia_TDT KHANH HOA_bieu ke hoach dau thau 3" xfId="3615" xr:uid="{00000000-0005-0000-0000-000033040000}"/>
    <cellStyle name="Dziesiętny [0]_Invoices2001Slovakia_TDT KHANH HOA_bieu ke hoach dau thau 3" xfId="3614" xr:uid="{00000000-0005-0000-0000-000034040000}"/>
    <cellStyle name="Dziesietny [0]_Invoices2001Slovakia_TDT KHANH HOA_bieu ke hoach dau thau truong mam non SKH" xfId="942" xr:uid="{00000000-0005-0000-0000-000035040000}"/>
    <cellStyle name="Dziesiętny [0]_Invoices2001Slovakia_TDT KHANH HOA_bieu ke hoach dau thau truong mam non SKH" xfId="943" xr:uid="{00000000-0005-0000-0000-000036040000}"/>
    <cellStyle name="Dziesietny [0]_Invoices2001Slovakia_TDT KHANH HOA_bieu tong hop lai kh von 2011 gui phong TH-KTDN" xfId="944" xr:uid="{00000000-0005-0000-0000-000037040000}"/>
    <cellStyle name="Dziesiętny [0]_Invoices2001Slovakia_TDT KHANH HOA_bieu tong hop lai kh von 2011 gui phong TH-KTDN" xfId="945" xr:uid="{00000000-0005-0000-0000-000038040000}"/>
    <cellStyle name="Dziesietny [0]_Invoices2001Slovakia_TDT KHANH HOA_bieu tong hop lai kh von 2011 gui phong TH-KTDN 2" xfId="946" xr:uid="{00000000-0005-0000-0000-000039040000}"/>
    <cellStyle name="Dziesiętny [0]_Invoices2001Slovakia_TDT KHANH HOA_bieu tong hop lai kh von 2011 gui phong TH-KTDN 2" xfId="947" xr:uid="{00000000-0005-0000-0000-00003A040000}"/>
    <cellStyle name="Dziesietny [0]_Invoices2001Slovakia_TDT KHANH HOA_Book1" xfId="948" xr:uid="{00000000-0005-0000-0000-00003B040000}"/>
    <cellStyle name="Dziesiętny [0]_Invoices2001Slovakia_TDT KHANH HOA_Book1" xfId="949" xr:uid="{00000000-0005-0000-0000-00003C040000}"/>
    <cellStyle name="Dziesietny [0]_Invoices2001Slovakia_TDT KHANH HOA_Book1 2" xfId="3462" xr:uid="{00000000-0005-0000-0000-00003D040000}"/>
    <cellStyle name="Dziesiętny [0]_Invoices2001Slovakia_TDT KHANH HOA_Book1 2" xfId="3463" xr:uid="{00000000-0005-0000-0000-00003E040000}"/>
    <cellStyle name="Dziesietny [0]_Invoices2001Slovakia_TDT KHANH HOA_Book1 3" xfId="3613" xr:uid="{00000000-0005-0000-0000-00003F040000}"/>
    <cellStyle name="Dziesiętny [0]_Invoices2001Slovakia_TDT KHANH HOA_Book1 3" xfId="3612" xr:uid="{00000000-0005-0000-0000-000040040000}"/>
    <cellStyle name="Dziesietny [0]_Invoices2001Slovakia_TDT KHANH HOA_Book1_1" xfId="950" xr:uid="{00000000-0005-0000-0000-000041040000}"/>
    <cellStyle name="Dziesiętny [0]_Invoices2001Slovakia_TDT KHANH HOA_Book1_1" xfId="951" xr:uid="{00000000-0005-0000-0000-000042040000}"/>
    <cellStyle name="Dziesietny [0]_Invoices2001Slovakia_TDT KHANH HOA_Book1_1 2" xfId="3672" xr:uid="{00000000-0005-0000-0000-000043040000}"/>
    <cellStyle name="Dziesiętny [0]_Invoices2001Slovakia_TDT KHANH HOA_Book1_1 2" xfId="3673" xr:uid="{00000000-0005-0000-0000-000044040000}"/>
    <cellStyle name="Dziesietny [0]_Invoices2001Slovakia_TDT KHANH HOA_Book1_1 3" xfId="3769" xr:uid="{00000000-0005-0000-0000-000045040000}"/>
    <cellStyle name="Dziesiętny [0]_Invoices2001Slovakia_TDT KHANH HOA_Book1_1 3" xfId="3768" xr:uid="{00000000-0005-0000-0000-000046040000}"/>
    <cellStyle name="Dziesietny [0]_Invoices2001Slovakia_TDT KHANH HOA_Book1_1_ke hoach dau thau 30-6-2010" xfId="952" xr:uid="{00000000-0005-0000-0000-000047040000}"/>
    <cellStyle name="Dziesiętny [0]_Invoices2001Slovakia_TDT KHANH HOA_Book1_1_ke hoach dau thau 30-6-2010" xfId="953" xr:uid="{00000000-0005-0000-0000-000048040000}"/>
    <cellStyle name="Dziesietny [0]_Invoices2001Slovakia_TDT KHANH HOA_Book1_2" xfId="954" xr:uid="{00000000-0005-0000-0000-000049040000}"/>
    <cellStyle name="Dziesiętny [0]_Invoices2001Slovakia_TDT KHANH HOA_Book1_2" xfId="955" xr:uid="{00000000-0005-0000-0000-00004A040000}"/>
    <cellStyle name="Dziesietny [0]_Invoices2001Slovakia_TDT KHANH HOA_Book1_2 2" xfId="3674" xr:uid="{00000000-0005-0000-0000-00004B040000}"/>
    <cellStyle name="Dziesiętny [0]_Invoices2001Slovakia_TDT KHANH HOA_Book1_2 2" xfId="3675" xr:uid="{00000000-0005-0000-0000-00004C040000}"/>
    <cellStyle name="Dziesietny [0]_Invoices2001Slovakia_TDT KHANH HOA_Book1_2 3" xfId="3767" xr:uid="{00000000-0005-0000-0000-00004D040000}"/>
    <cellStyle name="Dziesiętny [0]_Invoices2001Slovakia_TDT KHANH HOA_Book1_2 3" xfId="3766" xr:uid="{00000000-0005-0000-0000-00004E040000}"/>
    <cellStyle name="Dziesietny [0]_Invoices2001Slovakia_TDT KHANH HOA_Book1_Book1" xfId="956" xr:uid="{00000000-0005-0000-0000-00004F040000}"/>
    <cellStyle name="Dziesiętny [0]_Invoices2001Slovakia_TDT KHANH HOA_Book1_Book1" xfId="957" xr:uid="{00000000-0005-0000-0000-000050040000}"/>
    <cellStyle name="Dziesietny [0]_Invoices2001Slovakia_TDT KHANH HOA_Book1_Book1 2" xfId="3464" xr:uid="{00000000-0005-0000-0000-000051040000}"/>
    <cellStyle name="Dziesiętny [0]_Invoices2001Slovakia_TDT KHANH HOA_Book1_Book1 2" xfId="3465" xr:uid="{00000000-0005-0000-0000-000052040000}"/>
    <cellStyle name="Dziesietny [0]_Invoices2001Slovakia_TDT KHANH HOA_Book1_Book1 3" xfId="3611" xr:uid="{00000000-0005-0000-0000-000053040000}"/>
    <cellStyle name="Dziesiętny [0]_Invoices2001Slovakia_TDT KHANH HOA_Book1_Book1 3" xfId="3610" xr:uid="{00000000-0005-0000-0000-000054040000}"/>
    <cellStyle name="Dziesietny [0]_Invoices2001Slovakia_TDT KHANH HOA_Book1_DTTD chieng chan Tham lai 29-9-2009" xfId="958" xr:uid="{00000000-0005-0000-0000-000055040000}"/>
    <cellStyle name="Dziesiętny [0]_Invoices2001Slovakia_TDT KHANH HOA_Book1_DTTD chieng chan Tham lai 29-9-2009" xfId="959" xr:uid="{00000000-0005-0000-0000-000056040000}"/>
    <cellStyle name="Dziesietny [0]_Invoices2001Slovakia_TDT KHANH HOA_Book1_DTTD chieng chan Tham lai 29-9-2009 2" xfId="3466" xr:uid="{00000000-0005-0000-0000-000057040000}"/>
    <cellStyle name="Dziesiętny [0]_Invoices2001Slovakia_TDT KHANH HOA_Book1_DTTD chieng chan Tham lai 29-9-2009 2" xfId="3467" xr:uid="{00000000-0005-0000-0000-000058040000}"/>
    <cellStyle name="Dziesietny [0]_Invoices2001Slovakia_TDT KHANH HOA_Book1_DTTD chieng chan Tham lai 29-9-2009 3" xfId="3609" xr:uid="{00000000-0005-0000-0000-000059040000}"/>
    <cellStyle name="Dziesiętny [0]_Invoices2001Slovakia_TDT KHANH HOA_Book1_DTTD chieng chan Tham lai 29-9-2009 3" xfId="3608" xr:uid="{00000000-0005-0000-0000-00005A040000}"/>
    <cellStyle name="Dziesietny [0]_Invoices2001Slovakia_TDT KHANH HOA_Book1_Ke hoach 2010 (theo doi 11-8-2010)" xfId="960" xr:uid="{00000000-0005-0000-0000-00005B040000}"/>
    <cellStyle name="Dziesiętny [0]_Invoices2001Slovakia_TDT KHANH HOA_Book1_Ke hoach 2010 (theo doi 11-8-2010)" xfId="961" xr:uid="{00000000-0005-0000-0000-00005C040000}"/>
    <cellStyle name="Dziesietny [0]_Invoices2001Slovakia_TDT KHANH HOA_Book1_Ke hoach 2010 (theo doi 11-8-2010) 2" xfId="3676" xr:uid="{00000000-0005-0000-0000-00005D040000}"/>
    <cellStyle name="Dziesiętny [0]_Invoices2001Slovakia_TDT KHANH HOA_Book1_Ke hoach 2010 (theo doi 11-8-2010) 2" xfId="3677" xr:uid="{00000000-0005-0000-0000-00005E040000}"/>
    <cellStyle name="Dziesietny [0]_Invoices2001Slovakia_TDT KHANH HOA_Book1_Ke hoach 2010 (theo doi 11-8-2010) 3" xfId="3765" xr:uid="{00000000-0005-0000-0000-00005F040000}"/>
    <cellStyle name="Dziesiętny [0]_Invoices2001Slovakia_TDT KHANH HOA_Book1_Ke hoach 2010 (theo doi 11-8-2010) 3" xfId="3764" xr:uid="{00000000-0005-0000-0000-000060040000}"/>
    <cellStyle name="Dziesietny [0]_Invoices2001Slovakia_TDT KHANH HOA_Book1_ke hoach dau thau 30-6-2010" xfId="962" xr:uid="{00000000-0005-0000-0000-000061040000}"/>
    <cellStyle name="Dziesiętny [0]_Invoices2001Slovakia_TDT KHANH HOA_Book1_ke hoach dau thau 30-6-2010" xfId="963" xr:uid="{00000000-0005-0000-0000-000062040000}"/>
    <cellStyle name="Dziesietny [0]_Invoices2001Slovakia_TDT KHANH HOA_Book1_ke hoach dau thau 30-6-2010 2" xfId="964" xr:uid="{00000000-0005-0000-0000-000063040000}"/>
    <cellStyle name="Dziesiętny [0]_Invoices2001Slovakia_TDT KHANH HOA_Book1_ke hoach dau thau 30-6-2010 2" xfId="965" xr:uid="{00000000-0005-0000-0000-000064040000}"/>
    <cellStyle name="Dziesietny [0]_Invoices2001Slovakia_TDT KHANH HOA_Book1_KH Von 2012 gui BKH 1" xfId="966" xr:uid="{00000000-0005-0000-0000-000065040000}"/>
    <cellStyle name="Dziesiętny [0]_Invoices2001Slovakia_TDT KHANH HOA_Book1_KH Von 2012 gui BKH 1" xfId="967" xr:uid="{00000000-0005-0000-0000-000066040000}"/>
    <cellStyle name="Dziesietny [0]_Invoices2001Slovakia_TDT KHANH HOA_Book1_KH Von 2012 gui BKH 2" xfId="968" xr:uid="{00000000-0005-0000-0000-000067040000}"/>
    <cellStyle name="Dziesiętny [0]_Invoices2001Slovakia_TDT KHANH HOA_Book1_KH Von 2012 gui BKH 2" xfId="969" xr:uid="{00000000-0005-0000-0000-000068040000}"/>
    <cellStyle name="Dziesietny [0]_Invoices2001Slovakia_TDT KHANH HOA_Chi tieu KH nam 2009" xfId="970" xr:uid="{00000000-0005-0000-0000-00006D040000}"/>
    <cellStyle name="Dziesiętny [0]_Invoices2001Slovakia_TDT KHANH HOA_Chi tieu KH nam 2009" xfId="971" xr:uid="{00000000-0005-0000-0000-00006E040000}"/>
    <cellStyle name="Dziesietny [0]_Invoices2001Slovakia_TDT KHANH HOA_Chi tieu KH nam 2009 2" xfId="3678" xr:uid="{00000000-0005-0000-0000-00006F040000}"/>
    <cellStyle name="Dziesiętny [0]_Invoices2001Slovakia_TDT KHANH HOA_Chi tieu KH nam 2009 2" xfId="3679" xr:uid="{00000000-0005-0000-0000-000070040000}"/>
    <cellStyle name="Dziesietny [0]_Invoices2001Slovakia_TDT KHANH HOA_Chi tieu KH nam 2009 3" xfId="3763" xr:uid="{00000000-0005-0000-0000-000071040000}"/>
    <cellStyle name="Dziesiętny [0]_Invoices2001Slovakia_TDT KHANH HOA_Chi tieu KH nam 2009 3" xfId="3762" xr:uid="{00000000-0005-0000-0000-000072040000}"/>
    <cellStyle name="Dziesietny [0]_Invoices2001Slovakia_TDT KHANH HOA_Copy of KH PHAN BO VON ĐỐI ỨNG NAM 2011 (30 TY phuong án gop WB)" xfId="972" xr:uid="{00000000-0005-0000-0000-000069040000}"/>
    <cellStyle name="Dziesiętny [0]_Invoices2001Slovakia_TDT KHANH HOA_Copy of KH PHAN BO VON ĐỐI ỨNG NAM 2011 (30 TY phuong án gop WB)" xfId="973" xr:uid="{00000000-0005-0000-0000-00006A040000}"/>
    <cellStyle name="Dziesietny [0]_Invoices2001Slovakia_TDT KHANH HOA_Copy of KH PHAN BO VON ĐỐI ỨNG NAM 2011 (30 TY phuong án gop WB) 2" xfId="974" xr:uid="{00000000-0005-0000-0000-00006B040000}"/>
    <cellStyle name="Dziesiętny [0]_Invoices2001Slovakia_TDT KHANH HOA_Copy of KH PHAN BO VON ĐỐI ỨNG NAM 2011 (30 TY phuong án gop WB) 2" xfId="975" xr:uid="{00000000-0005-0000-0000-00006C040000}"/>
    <cellStyle name="Dziesietny [0]_Invoices2001Slovakia_TDT KHANH HOA_DT 1751 Muong Khoa" xfId="976" xr:uid="{00000000-0005-0000-0000-000073040000}"/>
    <cellStyle name="Dziesiętny [0]_Invoices2001Slovakia_TDT KHANH HOA_DT 1751 Muong Khoa" xfId="977" xr:uid="{00000000-0005-0000-0000-000074040000}"/>
    <cellStyle name="Dziesietny [0]_Invoices2001Slovakia_TDT KHANH HOA_DT 1751 Muong Khoa 2" xfId="3468" xr:uid="{00000000-0005-0000-0000-000075040000}"/>
    <cellStyle name="Dziesiętny [0]_Invoices2001Slovakia_TDT KHANH HOA_DT 1751 Muong Khoa 2" xfId="3469" xr:uid="{00000000-0005-0000-0000-000076040000}"/>
    <cellStyle name="Dziesietny [0]_Invoices2001Slovakia_TDT KHANH HOA_DT 1751 Muong Khoa 3" xfId="3607" xr:uid="{00000000-0005-0000-0000-000077040000}"/>
    <cellStyle name="Dziesiętny [0]_Invoices2001Slovakia_TDT KHANH HOA_DT 1751 Muong Khoa 3" xfId="3606" xr:uid="{00000000-0005-0000-0000-000078040000}"/>
    <cellStyle name="Dziesietny [0]_Invoices2001Slovakia_TDT KHANH HOA_DT tieu hoc diem TDC ban Cho 28-02-09" xfId="978" xr:uid="{00000000-0005-0000-0000-000079040000}"/>
    <cellStyle name="Dziesiętny [0]_Invoices2001Slovakia_TDT KHANH HOA_DT tieu hoc diem TDC ban Cho 28-02-09" xfId="979" xr:uid="{00000000-0005-0000-0000-00007A040000}"/>
    <cellStyle name="Dziesietny [0]_Invoices2001Slovakia_TDT KHANH HOA_DT tieu hoc diem TDC ban Cho 28-02-09 2" xfId="3680" xr:uid="{00000000-0005-0000-0000-00007B040000}"/>
    <cellStyle name="Dziesiętny [0]_Invoices2001Slovakia_TDT KHANH HOA_DT tieu hoc diem TDC ban Cho 28-02-09 2" xfId="3681" xr:uid="{00000000-0005-0000-0000-00007C040000}"/>
    <cellStyle name="Dziesietny [0]_Invoices2001Slovakia_TDT KHANH HOA_DT tieu hoc diem TDC ban Cho 28-02-09 3" xfId="3761" xr:uid="{00000000-0005-0000-0000-00007D040000}"/>
    <cellStyle name="Dziesiętny [0]_Invoices2001Slovakia_TDT KHANH HOA_DT tieu hoc diem TDC ban Cho 28-02-09 3" xfId="3760" xr:uid="{00000000-0005-0000-0000-00007E040000}"/>
    <cellStyle name="Dziesietny [0]_Invoices2001Slovakia_TDT KHANH HOA_DTTD chieng chan Tham lai 29-9-2009" xfId="980" xr:uid="{00000000-0005-0000-0000-00007F040000}"/>
    <cellStyle name="Dziesiętny [0]_Invoices2001Slovakia_TDT KHANH HOA_DTTD chieng chan Tham lai 29-9-2009" xfId="981" xr:uid="{00000000-0005-0000-0000-000080040000}"/>
    <cellStyle name="Dziesietny [0]_Invoices2001Slovakia_TDT KHANH HOA_DTTD chieng chan Tham lai 29-9-2009 2" xfId="982" xr:uid="{00000000-0005-0000-0000-000081040000}"/>
    <cellStyle name="Dziesiętny [0]_Invoices2001Slovakia_TDT KHANH HOA_DTTD chieng chan Tham lai 29-9-2009 2" xfId="983" xr:uid="{00000000-0005-0000-0000-000082040000}"/>
    <cellStyle name="Dziesietny [0]_Invoices2001Slovakia_TDT KHANH HOA_Du toan nuoc San Thang (GD2)" xfId="984" xr:uid="{00000000-0005-0000-0000-000083040000}"/>
    <cellStyle name="Dziesiętny [0]_Invoices2001Slovakia_TDT KHANH HOA_Du toan nuoc San Thang (GD2)" xfId="985" xr:uid="{00000000-0005-0000-0000-000084040000}"/>
    <cellStyle name="Dziesietny [0]_Invoices2001Slovakia_TDT KHANH HOA_Du toan nuoc San Thang (GD2) 2" xfId="3470" xr:uid="{00000000-0005-0000-0000-000085040000}"/>
    <cellStyle name="Dziesiętny [0]_Invoices2001Slovakia_TDT KHANH HOA_Du toan nuoc San Thang (GD2) 2" xfId="3471" xr:uid="{00000000-0005-0000-0000-000086040000}"/>
    <cellStyle name="Dziesietny [0]_Invoices2001Slovakia_TDT KHANH HOA_Du toan nuoc San Thang (GD2) 3" xfId="3605" xr:uid="{00000000-0005-0000-0000-000087040000}"/>
    <cellStyle name="Dziesiętny [0]_Invoices2001Slovakia_TDT KHANH HOA_Du toan nuoc San Thang (GD2) 3" xfId="3604" xr:uid="{00000000-0005-0000-0000-000088040000}"/>
    <cellStyle name="Dziesietny [0]_Invoices2001Slovakia_TDT KHANH HOA_GVL" xfId="986" xr:uid="{00000000-0005-0000-0000-000089040000}"/>
    <cellStyle name="Dziesiętny [0]_Invoices2001Slovakia_TDT KHANH HOA_GVL" xfId="987" xr:uid="{00000000-0005-0000-0000-00008A040000}"/>
    <cellStyle name="Dziesietny [0]_Invoices2001Slovakia_TDT KHANH HOA_GVL 2" xfId="988" xr:uid="{00000000-0005-0000-0000-00008B040000}"/>
    <cellStyle name="Dziesiętny [0]_Invoices2001Slovakia_TDT KHANH HOA_GVL 2" xfId="989" xr:uid="{00000000-0005-0000-0000-00008C040000}"/>
    <cellStyle name="Dziesietny [0]_Invoices2001Slovakia_TDT KHANH HOA_ke hoach dau thau 30-6-2010" xfId="990" xr:uid="{00000000-0005-0000-0000-00008D040000}"/>
    <cellStyle name="Dziesiętny [0]_Invoices2001Slovakia_TDT KHANH HOA_ke hoach dau thau 30-6-2010" xfId="991" xr:uid="{00000000-0005-0000-0000-00008E040000}"/>
    <cellStyle name="Dziesietny [0]_Invoices2001Slovakia_TDT KHANH HOA_ke hoach dau thau 30-6-2010 2" xfId="3472" xr:uid="{00000000-0005-0000-0000-00008F040000}"/>
    <cellStyle name="Dziesiętny [0]_Invoices2001Slovakia_TDT KHANH HOA_ke hoach dau thau 30-6-2010 2" xfId="3473" xr:uid="{00000000-0005-0000-0000-000090040000}"/>
    <cellStyle name="Dziesietny [0]_Invoices2001Slovakia_TDT KHANH HOA_ke hoach dau thau 30-6-2010 3" xfId="3603" xr:uid="{00000000-0005-0000-0000-000091040000}"/>
    <cellStyle name="Dziesiętny [0]_Invoices2001Slovakia_TDT KHANH HOA_ke hoach dau thau 30-6-2010 3" xfId="3602" xr:uid="{00000000-0005-0000-0000-000092040000}"/>
    <cellStyle name="Dziesietny [0]_Invoices2001Slovakia_TDT KHANH HOA_KH Von 2012 gui BKH 1" xfId="992" xr:uid="{00000000-0005-0000-0000-000093040000}"/>
    <cellStyle name="Dziesiętny [0]_Invoices2001Slovakia_TDT KHANH HOA_KH Von 2012 gui BKH 1" xfId="993" xr:uid="{00000000-0005-0000-0000-000094040000}"/>
    <cellStyle name="Dziesietny [0]_Invoices2001Slovakia_TDT KHANH HOA_KH Von 2012 gui BKH 1 2" xfId="994" xr:uid="{00000000-0005-0000-0000-000095040000}"/>
    <cellStyle name="Dziesiętny [0]_Invoices2001Slovakia_TDT KHANH HOA_KH Von 2012 gui BKH 1 2" xfId="995" xr:uid="{00000000-0005-0000-0000-000096040000}"/>
    <cellStyle name="Dziesietny [0]_Invoices2001Slovakia_TDT KHANH HOA_QD ke hoach dau thau" xfId="996" xr:uid="{00000000-0005-0000-0000-000097040000}"/>
    <cellStyle name="Dziesiętny [0]_Invoices2001Slovakia_TDT KHANH HOA_QD ke hoach dau thau" xfId="997" xr:uid="{00000000-0005-0000-0000-000098040000}"/>
    <cellStyle name="Dziesietny [0]_Invoices2001Slovakia_TDT KHANH HOA_QD ke hoach dau thau 2" xfId="3474" xr:uid="{00000000-0005-0000-0000-000099040000}"/>
    <cellStyle name="Dziesiętny [0]_Invoices2001Slovakia_TDT KHANH HOA_QD ke hoach dau thau 2" xfId="3475" xr:uid="{00000000-0005-0000-0000-00009A040000}"/>
    <cellStyle name="Dziesietny [0]_Invoices2001Slovakia_TDT KHANH HOA_QD ke hoach dau thau 3" xfId="3601" xr:uid="{00000000-0005-0000-0000-00009B040000}"/>
    <cellStyle name="Dziesiętny [0]_Invoices2001Slovakia_TDT KHANH HOA_QD ke hoach dau thau 3" xfId="3600" xr:uid="{00000000-0005-0000-0000-00009C040000}"/>
    <cellStyle name="Dziesietny [0]_Invoices2001Slovakia_TDT KHANH HOA_Ra soat KH von 2011 (Huy-11-11-11)" xfId="998" xr:uid="{00000000-0005-0000-0000-00009D040000}"/>
    <cellStyle name="Dziesiętny [0]_Invoices2001Slovakia_TDT KHANH HOA_Ra soat KH von 2011 (Huy-11-11-11)" xfId="999" xr:uid="{00000000-0005-0000-0000-00009E040000}"/>
    <cellStyle name="Dziesietny [0]_Invoices2001Slovakia_TDT KHANH HOA_Ra soat KH von 2011 (Huy-11-11-11) 2" xfId="3682" xr:uid="{00000000-0005-0000-0000-00009F040000}"/>
    <cellStyle name="Dziesiętny [0]_Invoices2001Slovakia_TDT KHANH HOA_Ra soat KH von 2011 (Huy-11-11-11) 2" xfId="3683" xr:uid="{00000000-0005-0000-0000-0000A0040000}"/>
    <cellStyle name="Dziesietny [0]_Invoices2001Slovakia_TDT KHANH HOA_Ra soat KH von 2011 (Huy-11-11-11) 3" xfId="3759" xr:uid="{00000000-0005-0000-0000-0000A1040000}"/>
    <cellStyle name="Dziesiętny [0]_Invoices2001Slovakia_TDT KHANH HOA_Ra soat KH von 2011 (Huy-11-11-11) 3" xfId="3758" xr:uid="{00000000-0005-0000-0000-0000A2040000}"/>
    <cellStyle name="Dziesietny [0]_Invoices2001Slovakia_TDT KHANH HOA_Sheet2" xfId="1000" xr:uid="{00000000-0005-0000-0000-0000A3040000}"/>
    <cellStyle name="Dziesiętny [0]_Invoices2001Slovakia_TDT KHANH HOA_Sheet2" xfId="1001" xr:uid="{00000000-0005-0000-0000-0000A4040000}"/>
    <cellStyle name="Dziesietny [0]_Invoices2001Slovakia_TDT KHANH HOA_Sheet2 2" xfId="3476" xr:uid="{00000000-0005-0000-0000-0000A5040000}"/>
    <cellStyle name="Dziesiętny [0]_Invoices2001Slovakia_TDT KHANH HOA_Sheet2 2" xfId="3477" xr:uid="{00000000-0005-0000-0000-0000A6040000}"/>
    <cellStyle name="Dziesietny [0]_Invoices2001Slovakia_TDT KHANH HOA_Sheet2 3" xfId="3599" xr:uid="{00000000-0005-0000-0000-0000A7040000}"/>
    <cellStyle name="Dziesiętny [0]_Invoices2001Slovakia_TDT KHANH HOA_Sheet2 3" xfId="3598" xr:uid="{00000000-0005-0000-0000-0000A8040000}"/>
    <cellStyle name="Dziesietny [0]_Invoices2001Slovakia_TDT KHANH HOA_Tienluong" xfId="1002" xr:uid="{00000000-0005-0000-0000-0000A9040000}"/>
    <cellStyle name="Dziesiętny [0]_Invoices2001Slovakia_TDT KHANH HOA_Tienluong" xfId="1003" xr:uid="{00000000-0005-0000-0000-0000AA040000}"/>
    <cellStyle name="Dziesietny [0]_Invoices2001Slovakia_TDT KHANH HOA_Tienluong 2" xfId="3684" xr:uid="{00000000-0005-0000-0000-0000AB040000}"/>
    <cellStyle name="Dziesiętny [0]_Invoices2001Slovakia_TDT KHANH HOA_Tienluong 2" xfId="3685" xr:uid="{00000000-0005-0000-0000-0000AC040000}"/>
    <cellStyle name="Dziesietny [0]_Invoices2001Slovakia_TDT KHANH HOA_Tienluong 3" xfId="3757" xr:uid="{00000000-0005-0000-0000-0000AD040000}"/>
    <cellStyle name="Dziesiętny [0]_Invoices2001Slovakia_TDT KHANH HOA_Tienluong 3" xfId="3756" xr:uid="{00000000-0005-0000-0000-0000AE040000}"/>
    <cellStyle name="Dziesietny [0]_Invoices2001Slovakia_TDT KHANH HOA_tinh toan hoang ha" xfId="1004" xr:uid="{00000000-0005-0000-0000-0000AF040000}"/>
    <cellStyle name="Dziesiętny [0]_Invoices2001Slovakia_TDT KHANH HOA_tinh toan hoang ha" xfId="1005" xr:uid="{00000000-0005-0000-0000-0000B0040000}"/>
    <cellStyle name="Dziesietny [0]_Invoices2001Slovakia_TDT KHANH HOA_tinh toan hoang ha 2" xfId="3478" xr:uid="{00000000-0005-0000-0000-0000B1040000}"/>
    <cellStyle name="Dziesiętny [0]_Invoices2001Slovakia_TDT KHANH HOA_tinh toan hoang ha 2" xfId="3479" xr:uid="{00000000-0005-0000-0000-0000B2040000}"/>
    <cellStyle name="Dziesietny [0]_Invoices2001Slovakia_TDT KHANH HOA_tinh toan hoang ha 3" xfId="3597" xr:uid="{00000000-0005-0000-0000-0000B3040000}"/>
    <cellStyle name="Dziesiętny [0]_Invoices2001Slovakia_TDT KHANH HOA_tinh toan hoang ha 3" xfId="3596" xr:uid="{00000000-0005-0000-0000-0000B4040000}"/>
    <cellStyle name="Dziesietny [0]_Invoices2001Slovakia_TDT KHANH HOA_Tong hop Cac tuyen(9-1-06)" xfId="1006" xr:uid="{00000000-0005-0000-0000-0000B5040000}"/>
    <cellStyle name="Dziesiętny [0]_Invoices2001Slovakia_TDT KHANH HOA_Tong hop Cac tuyen(9-1-06)" xfId="1007" xr:uid="{00000000-0005-0000-0000-0000B6040000}"/>
    <cellStyle name="Dziesietny [0]_Invoices2001Slovakia_TDT KHANH HOA_Tong hop Cac tuyen(9-1-06) 2" xfId="3480" xr:uid="{00000000-0005-0000-0000-0000B7040000}"/>
    <cellStyle name="Dziesiętny [0]_Invoices2001Slovakia_TDT KHANH HOA_Tong hop Cac tuyen(9-1-06) 2" xfId="3481" xr:uid="{00000000-0005-0000-0000-0000B8040000}"/>
    <cellStyle name="Dziesietny [0]_Invoices2001Slovakia_TDT KHANH HOA_Tong hop Cac tuyen(9-1-06) 3" xfId="3595" xr:uid="{00000000-0005-0000-0000-0000B9040000}"/>
    <cellStyle name="Dziesiętny [0]_Invoices2001Slovakia_TDT KHANH HOA_Tong hop Cac tuyen(9-1-06) 3" xfId="3594" xr:uid="{00000000-0005-0000-0000-0000BA040000}"/>
    <cellStyle name="Dziesietny [0]_Invoices2001Slovakia_TDT KHANH HOA_Tong hop Cac tuyen(9-1-06)_bieu tong hop lai kh von 2011 gui phong TH-KTDN" xfId="1008" xr:uid="{00000000-0005-0000-0000-0000BB040000}"/>
    <cellStyle name="Dziesiętny [0]_Invoices2001Slovakia_TDT KHANH HOA_Tong hop Cac tuyen(9-1-06)_bieu tong hop lai kh von 2011 gui phong TH-KTDN" xfId="1009" xr:uid="{00000000-0005-0000-0000-0000BC040000}"/>
    <cellStyle name="Dziesietny [0]_Invoices2001Slovakia_TDT KHANH HOA_Tong hop Cac tuyen(9-1-06)_Copy of KH PHAN BO VON ĐỐI ỨNG NAM 2011 (30 TY phuong án gop WB)" xfId="1010" xr:uid="{00000000-0005-0000-0000-0000BD040000}"/>
    <cellStyle name="Dziesiętny [0]_Invoices2001Slovakia_TDT KHANH HOA_Tong hop Cac tuyen(9-1-06)_Copy of KH PHAN BO VON ĐỐI ỨNG NAM 2011 (30 TY phuong án gop WB)" xfId="1011" xr:uid="{00000000-0005-0000-0000-0000BE040000}"/>
    <cellStyle name="Dziesietny [0]_Invoices2001Slovakia_TDT KHANH HOA_Tong hop Cac tuyen(9-1-06)_Ke hoach 2010 (theo doi 11-8-2010)" xfId="1012" xr:uid="{00000000-0005-0000-0000-0000BF040000}"/>
    <cellStyle name="Dziesiętny [0]_Invoices2001Slovakia_TDT KHANH HOA_Tong hop Cac tuyen(9-1-06)_Ke hoach 2010 (theo doi 11-8-2010)" xfId="1013" xr:uid="{00000000-0005-0000-0000-0000C0040000}"/>
    <cellStyle name="Dziesietny [0]_Invoices2001Slovakia_TDT KHANH HOA_Tong hop Cac tuyen(9-1-06)_Ke hoach 2010 (theo doi 11-8-2010) 2" xfId="3482" xr:uid="{00000000-0005-0000-0000-0000C1040000}"/>
    <cellStyle name="Dziesiętny [0]_Invoices2001Slovakia_TDT KHANH HOA_Tong hop Cac tuyen(9-1-06)_Ke hoach 2010 (theo doi 11-8-2010) 2" xfId="3483" xr:uid="{00000000-0005-0000-0000-0000C2040000}"/>
    <cellStyle name="Dziesietny [0]_Invoices2001Slovakia_TDT KHANH HOA_Tong hop Cac tuyen(9-1-06)_Ke hoach 2010 (theo doi 11-8-2010) 3" xfId="3593" xr:uid="{00000000-0005-0000-0000-0000C3040000}"/>
    <cellStyle name="Dziesiętny [0]_Invoices2001Slovakia_TDT KHANH HOA_Tong hop Cac tuyen(9-1-06)_Ke hoach 2010 (theo doi 11-8-2010) 3" xfId="3592" xr:uid="{00000000-0005-0000-0000-0000C4040000}"/>
    <cellStyle name="Dziesietny [0]_Invoices2001Slovakia_TDT KHANH HOA_Tong hop Cac tuyen(9-1-06)_KH Von 2012 gui BKH 1" xfId="1014" xr:uid="{00000000-0005-0000-0000-0000C5040000}"/>
    <cellStyle name="Dziesiętny [0]_Invoices2001Slovakia_TDT KHANH HOA_Tong hop Cac tuyen(9-1-06)_KH Von 2012 gui BKH 1" xfId="1015" xr:uid="{00000000-0005-0000-0000-0000C6040000}"/>
    <cellStyle name="Dziesietny [0]_Invoices2001Slovakia_TDT KHANH HOA_Tong hop Cac tuyen(9-1-06)_QD ke hoach dau thau" xfId="1016" xr:uid="{00000000-0005-0000-0000-0000C7040000}"/>
    <cellStyle name="Dziesiętny [0]_Invoices2001Slovakia_TDT KHANH HOA_Tong hop Cac tuyen(9-1-06)_QD ke hoach dau thau" xfId="1017" xr:uid="{00000000-0005-0000-0000-0000C8040000}"/>
    <cellStyle name="Dziesietny [0]_Invoices2001Slovakia_TDT KHANH HOA_Tong hop Cac tuyen(9-1-06)_QD ke hoach dau thau 2" xfId="3484" xr:uid="{00000000-0005-0000-0000-0000C9040000}"/>
    <cellStyle name="Dziesiętny [0]_Invoices2001Slovakia_TDT KHANH HOA_Tong hop Cac tuyen(9-1-06)_QD ke hoach dau thau 2" xfId="3485" xr:uid="{00000000-0005-0000-0000-0000CA040000}"/>
    <cellStyle name="Dziesietny [0]_Invoices2001Slovakia_TDT KHANH HOA_Tong hop Cac tuyen(9-1-06)_QD ke hoach dau thau 3" xfId="3591" xr:uid="{00000000-0005-0000-0000-0000CB040000}"/>
    <cellStyle name="Dziesiętny [0]_Invoices2001Slovakia_TDT KHANH HOA_Tong hop Cac tuyen(9-1-06)_QD ke hoach dau thau 3" xfId="3590" xr:uid="{00000000-0005-0000-0000-0000CC040000}"/>
    <cellStyle name="Dziesietny [0]_Invoices2001Slovakia_TDT KHANH HOA_Tong hop Cac tuyen(9-1-06)_Tong von ĐTPT" xfId="1018" xr:uid="{00000000-0005-0000-0000-0000CD040000}"/>
    <cellStyle name="Dziesiętny [0]_Invoices2001Slovakia_TDT KHANH HOA_Tong hop Cac tuyen(9-1-06)_Tong von ĐTPT" xfId="1019" xr:uid="{00000000-0005-0000-0000-0000CE040000}"/>
    <cellStyle name="Dziesietny [0]_Invoices2001Slovakia_TDT KHANH HOA_Tong hop Cac tuyen(9-1-06)_Tong von ĐTPT 2" xfId="3486" xr:uid="{00000000-0005-0000-0000-0000CF040000}"/>
    <cellStyle name="Dziesiętny [0]_Invoices2001Slovakia_TDT KHANH HOA_Tong hop Cac tuyen(9-1-06)_Tong von ĐTPT 2" xfId="3487" xr:uid="{00000000-0005-0000-0000-0000D0040000}"/>
    <cellStyle name="Dziesietny [0]_Invoices2001Slovakia_TDT KHANH HOA_Tong hop Cac tuyen(9-1-06)_Tong von ĐTPT 3" xfId="3589" xr:uid="{00000000-0005-0000-0000-0000D1040000}"/>
    <cellStyle name="Dziesiętny [0]_Invoices2001Slovakia_TDT KHANH HOA_Tong hop Cac tuyen(9-1-06)_Tong von ĐTPT 3" xfId="3588" xr:uid="{00000000-0005-0000-0000-0000D2040000}"/>
    <cellStyle name="Dziesietny [0]_Invoices2001Slovakia_TDT KHANH HOA_Tong von ĐTPT" xfId="1020" xr:uid="{00000000-0005-0000-0000-0000D3040000}"/>
    <cellStyle name="Dziesiętny [0]_Invoices2001Slovakia_TDT KHANH HOA_Tong von ĐTPT" xfId="1021" xr:uid="{00000000-0005-0000-0000-0000D4040000}"/>
    <cellStyle name="Dziesietny [0]_Invoices2001Slovakia_TDT KHANH HOA_Tong von ĐTPT 2" xfId="3686" xr:uid="{00000000-0005-0000-0000-0000D5040000}"/>
    <cellStyle name="Dziesiętny [0]_Invoices2001Slovakia_TDT KHANH HOA_Tong von ĐTPT 2" xfId="3687" xr:uid="{00000000-0005-0000-0000-0000D6040000}"/>
    <cellStyle name="Dziesietny [0]_Invoices2001Slovakia_TDT KHANH HOA_Tong von ĐTPT 3" xfId="3755" xr:uid="{00000000-0005-0000-0000-0000D7040000}"/>
    <cellStyle name="Dziesiętny [0]_Invoices2001Slovakia_TDT KHANH HOA_Tong von ĐTPT 3" xfId="3754" xr:uid="{00000000-0005-0000-0000-0000D8040000}"/>
    <cellStyle name="Dziesietny [0]_Invoices2001Slovakia_TDT KHANH HOA_TU VAN THUY LOI THAM  PHE" xfId="1022" xr:uid="{00000000-0005-0000-0000-0000D9040000}"/>
    <cellStyle name="Dziesiętny [0]_Invoices2001Slovakia_TDT KHANH HOA_TU VAN THUY LOI THAM  PHE" xfId="1023" xr:uid="{00000000-0005-0000-0000-0000DA040000}"/>
    <cellStyle name="Dziesietny [0]_Invoices2001Slovakia_TDT KHANH HOA_TU VAN THUY LOI THAM  PHE 2" xfId="3688" xr:uid="{00000000-0005-0000-0000-0000DB040000}"/>
    <cellStyle name="Dziesiętny [0]_Invoices2001Slovakia_TDT KHANH HOA_TU VAN THUY LOI THAM  PHE 2" xfId="3689" xr:uid="{00000000-0005-0000-0000-0000DC040000}"/>
    <cellStyle name="Dziesietny [0]_Invoices2001Slovakia_TDT KHANH HOA_TU VAN THUY LOI THAM  PHE 3" xfId="3753" xr:uid="{00000000-0005-0000-0000-0000DD040000}"/>
    <cellStyle name="Dziesiętny [0]_Invoices2001Slovakia_TDT KHANH HOA_TU VAN THUY LOI THAM  PHE 3" xfId="3752" xr:uid="{00000000-0005-0000-0000-0000DE040000}"/>
    <cellStyle name="Dziesietny [0]_Invoices2001Slovakia_TDT KHANH HOA_Viec Huy dang lam" xfId="1024" xr:uid="{00000000-0005-0000-0000-0000DF040000}"/>
    <cellStyle name="Dziesiętny [0]_Invoices2001Slovakia_TDT KHANH HOA_Viec Huy dang lam" xfId="1025" xr:uid="{00000000-0005-0000-0000-0000E0040000}"/>
    <cellStyle name="Dziesietny [0]_Invoices2001Slovakia_TDT KHANH HOA_Viec Huy dang lam 2" xfId="3488" xr:uid="{00000000-0005-0000-0000-0000E1040000}"/>
    <cellStyle name="Dziesiętny [0]_Invoices2001Slovakia_TDT KHANH HOA_Viec Huy dang lam 2" xfId="3489" xr:uid="{00000000-0005-0000-0000-0000E2040000}"/>
    <cellStyle name="Dziesietny [0]_Invoices2001Slovakia_TDT KHANH HOA_Viec Huy dang lam 3" xfId="3587" xr:uid="{00000000-0005-0000-0000-0000E3040000}"/>
    <cellStyle name="Dziesiętny [0]_Invoices2001Slovakia_TDT KHANH HOA_Viec Huy dang lam 3" xfId="3586" xr:uid="{00000000-0005-0000-0000-0000E4040000}"/>
    <cellStyle name="Dziesietny [0]_Invoices2001Slovakia_TDT quangngai" xfId="1026" xr:uid="{00000000-0005-0000-0000-0000E5040000}"/>
    <cellStyle name="Dziesiętny [0]_Invoices2001Slovakia_TDT quangngai" xfId="1027" xr:uid="{00000000-0005-0000-0000-0000E6040000}"/>
    <cellStyle name="Dziesietny [0]_Invoices2001Slovakia_Tienluong" xfId="1028" xr:uid="{00000000-0005-0000-0000-0000E7040000}"/>
    <cellStyle name="Dziesiętny [0]_Invoices2001Slovakia_Tienluong" xfId="1029" xr:uid="{00000000-0005-0000-0000-0000E8040000}"/>
    <cellStyle name="Dziesietny [0]_Invoices2001Slovakia_Tienluong 2" xfId="3690" xr:uid="{00000000-0005-0000-0000-0000E9040000}"/>
    <cellStyle name="Dziesiętny [0]_Invoices2001Slovakia_Tong von ĐTPT" xfId="1030" xr:uid="{00000000-0005-0000-0000-0000EA040000}"/>
    <cellStyle name="Dziesietny [0]_Invoices2001Slovakia_Viec Huy dang lam" xfId="1031" xr:uid="{00000000-0005-0000-0000-0000EB040000}"/>
    <cellStyle name="Dziesiętny [0]_Invoices2001Slovakia_Viec Huy dang lam" xfId="1032" xr:uid="{00000000-0005-0000-0000-0000EC040000}"/>
    <cellStyle name="Dziesietny_Invoices2001Slovakia" xfId="1033" xr:uid="{00000000-0005-0000-0000-0000ED040000}"/>
    <cellStyle name="Dziesiętny_Invoices2001Slovakia" xfId="1034" xr:uid="{00000000-0005-0000-0000-0000EE040000}"/>
    <cellStyle name="Dziesietny_Invoices2001Slovakia 2" xfId="3691" xr:uid="{00000000-0005-0000-0000-0000EF040000}"/>
    <cellStyle name="Dziesiętny_Invoices2001Slovakia 2" xfId="3490" xr:uid="{00000000-0005-0000-0000-0000F0040000}"/>
    <cellStyle name="Dziesietny_Invoices2001Slovakia_01_Nha so 1_Dien" xfId="1035" xr:uid="{00000000-0005-0000-0000-0000F1040000}"/>
    <cellStyle name="Dziesiętny_Invoices2001Slovakia_01_Nha so 1_Dien" xfId="1036" xr:uid="{00000000-0005-0000-0000-0000F2040000}"/>
    <cellStyle name="Dziesietny_Invoices2001Slovakia_01_Nha so 1_Dien 2" xfId="1037" xr:uid="{00000000-0005-0000-0000-0000F3040000}"/>
    <cellStyle name="Dziesiętny_Invoices2001Slovakia_01_Nha so 1_Dien 2" xfId="1038" xr:uid="{00000000-0005-0000-0000-0000F4040000}"/>
    <cellStyle name="Dziesietny_Invoices2001Slovakia_01_Nha so 1_Dien_bieu ke hoach dau thau" xfId="1039" xr:uid="{00000000-0005-0000-0000-0000F5040000}"/>
    <cellStyle name="Dziesiętny_Invoices2001Slovakia_01_Nha so 1_Dien_bieu ke hoach dau thau" xfId="1040" xr:uid="{00000000-0005-0000-0000-0000F6040000}"/>
    <cellStyle name="Dziesietny_Invoices2001Slovakia_01_Nha so 1_Dien_bieu ke hoach dau thau 2" xfId="1041" xr:uid="{00000000-0005-0000-0000-0000F7040000}"/>
    <cellStyle name="Dziesiętny_Invoices2001Slovakia_01_Nha so 1_Dien_bieu ke hoach dau thau 2" xfId="1042" xr:uid="{00000000-0005-0000-0000-0000F8040000}"/>
    <cellStyle name="Dziesietny_Invoices2001Slovakia_01_Nha so 1_Dien_bieu ke hoach dau thau truong mam non SKH" xfId="1043" xr:uid="{00000000-0005-0000-0000-0000F9040000}"/>
    <cellStyle name="Dziesiętny_Invoices2001Slovakia_01_Nha so 1_Dien_bieu ke hoach dau thau truong mam non SKH" xfId="1044" xr:uid="{00000000-0005-0000-0000-0000FA040000}"/>
    <cellStyle name="Dziesietny_Invoices2001Slovakia_01_Nha so 1_Dien_bieu ke hoach dau thau truong mam non SKH 2" xfId="1045" xr:uid="{00000000-0005-0000-0000-0000FB040000}"/>
    <cellStyle name="Dziesiętny_Invoices2001Slovakia_01_Nha so 1_Dien_bieu ke hoach dau thau truong mam non SKH 2" xfId="1046" xr:uid="{00000000-0005-0000-0000-0000FC040000}"/>
    <cellStyle name="Dziesietny_Invoices2001Slovakia_01_Nha so 1_Dien_bieu tong hop lai kh von 2011 gui phong TH-KTDN" xfId="1047" xr:uid="{00000000-0005-0000-0000-0000FD040000}"/>
    <cellStyle name="Dziesiętny_Invoices2001Slovakia_01_Nha so 1_Dien_bieu tong hop lai kh von 2011 gui phong TH-KTDN" xfId="1048" xr:uid="{00000000-0005-0000-0000-0000FE040000}"/>
    <cellStyle name="Dziesietny_Invoices2001Slovakia_01_Nha so 1_Dien_bieu tong hop lai kh von 2011 gui phong TH-KTDN 2" xfId="1049" xr:uid="{00000000-0005-0000-0000-0000FF040000}"/>
    <cellStyle name="Dziesiętny_Invoices2001Slovakia_01_Nha so 1_Dien_bieu tong hop lai kh von 2011 gui phong TH-KTDN 2" xfId="1050" xr:uid="{00000000-0005-0000-0000-000000050000}"/>
    <cellStyle name="Dziesietny_Invoices2001Slovakia_01_Nha so 1_Dien_Book1" xfId="1051" xr:uid="{00000000-0005-0000-0000-000001050000}"/>
    <cellStyle name="Dziesiętny_Invoices2001Slovakia_01_Nha so 1_Dien_Book1" xfId="1052" xr:uid="{00000000-0005-0000-0000-000002050000}"/>
    <cellStyle name="Dziesietny_Invoices2001Slovakia_01_Nha so 1_Dien_Book1 2" xfId="1053" xr:uid="{00000000-0005-0000-0000-000003050000}"/>
    <cellStyle name="Dziesiętny_Invoices2001Slovakia_01_Nha so 1_Dien_Book1 2" xfId="1054" xr:uid="{00000000-0005-0000-0000-000004050000}"/>
    <cellStyle name="Dziesietny_Invoices2001Slovakia_01_Nha so 1_Dien_Book1_1" xfId="1055" xr:uid="{00000000-0005-0000-0000-000005050000}"/>
    <cellStyle name="Dziesiętny_Invoices2001Slovakia_01_Nha so 1_Dien_Book1_1" xfId="1056" xr:uid="{00000000-0005-0000-0000-000006050000}"/>
    <cellStyle name="Dziesietny_Invoices2001Slovakia_01_Nha so 1_Dien_Book1_1 2" xfId="1057" xr:uid="{00000000-0005-0000-0000-000007050000}"/>
    <cellStyle name="Dziesiętny_Invoices2001Slovakia_01_Nha so 1_Dien_Book1_1 2" xfId="1058" xr:uid="{00000000-0005-0000-0000-000008050000}"/>
    <cellStyle name="Dziesietny_Invoices2001Slovakia_01_Nha so 1_Dien_Book1_DTTD chieng chan Tham lai 29-9-2009" xfId="1059" xr:uid="{00000000-0005-0000-0000-000009050000}"/>
    <cellStyle name="Dziesiętny_Invoices2001Slovakia_01_Nha so 1_Dien_Book1_DTTD chieng chan Tham lai 29-9-2009" xfId="1060" xr:uid="{00000000-0005-0000-0000-00000A050000}"/>
    <cellStyle name="Dziesietny_Invoices2001Slovakia_01_Nha so 1_Dien_Book1_DTTD chieng chan Tham lai 29-9-2009 2" xfId="1061" xr:uid="{00000000-0005-0000-0000-00000B050000}"/>
    <cellStyle name="Dziesiętny_Invoices2001Slovakia_01_Nha so 1_Dien_Book1_DTTD chieng chan Tham lai 29-9-2009 2" xfId="1062" xr:uid="{00000000-0005-0000-0000-00000C050000}"/>
    <cellStyle name="Dziesietny_Invoices2001Slovakia_01_Nha so 1_Dien_Book1_Ke hoach 2010 (theo doi 11-8-2010)" xfId="1063" xr:uid="{00000000-0005-0000-0000-00000D050000}"/>
    <cellStyle name="Dziesiętny_Invoices2001Slovakia_01_Nha so 1_Dien_Book1_Ke hoach 2010 (theo doi 11-8-2010)" xfId="1064" xr:uid="{00000000-0005-0000-0000-00000E050000}"/>
    <cellStyle name="Dziesietny_Invoices2001Slovakia_01_Nha so 1_Dien_Book1_Ke hoach 2010 (theo doi 11-8-2010) 2" xfId="1065" xr:uid="{00000000-0005-0000-0000-00000F050000}"/>
    <cellStyle name="Dziesiętny_Invoices2001Slovakia_01_Nha so 1_Dien_Book1_Ke hoach 2010 (theo doi 11-8-2010) 2" xfId="1066" xr:uid="{00000000-0005-0000-0000-000010050000}"/>
    <cellStyle name="Dziesietny_Invoices2001Slovakia_01_Nha so 1_Dien_Book1_ke hoach dau thau 30-6-2010" xfId="1067" xr:uid="{00000000-0005-0000-0000-000011050000}"/>
    <cellStyle name="Dziesiętny_Invoices2001Slovakia_01_Nha so 1_Dien_Book1_ke hoach dau thau 30-6-2010" xfId="1068" xr:uid="{00000000-0005-0000-0000-000012050000}"/>
    <cellStyle name="Dziesietny_Invoices2001Slovakia_01_Nha so 1_Dien_Book1_ke hoach dau thau 30-6-2010 2" xfId="1069" xr:uid="{00000000-0005-0000-0000-000013050000}"/>
    <cellStyle name="Dziesiętny_Invoices2001Slovakia_01_Nha so 1_Dien_Book1_ke hoach dau thau 30-6-2010 2" xfId="1070" xr:uid="{00000000-0005-0000-0000-000014050000}"/>
    <cellStyle name="Dziesietny_Invoices2001Slovakia_01_Nha so 1_Dien_Copy of KH PHAN BO VON ĐỐI ỨNG NAM 2011 (30 TY phuong án gop WB)" xfId="1071" xr:uid="{00000000-0005-0000-0000-000015050000}"/>
    <cellStyle name="Dziesiętny_Invoices2001Slovakia_01_Nha so 1_Dien_Copy of KH PHAN BO VON ĐỐI ỨNG NAM 2011 (30 TY phuong án gop WB)" xfId="1072" xr:uid="{00000000-0005-0000-0000-000016050000}"/>
    <cellStyle name="Dziesietny_Invoices2001Slovakia_01_Nha so 1_Dien_Copy of KH PHAN BO VON ĐỐI ỨNG NAM 2011 (30 TY phuong án gop WB) 2" xfId="1073" xr:uid="{00000000-0005-0000-0000-000017050000}"/>
    <cellStyle name="Dziesiętny_Invoices2001Slovakia_01_Nha so 1_Dien_Copy of KH PHAN BO VON ĐỐI ỨNG NAM 2011 (30 TY phuong án gop WB) 2" xfId="1074" xr:uid="{00000000-0005-0000-0000-000018050000}"/>
    <cellStyle name="Dziesietny_Invoices2001Slovakia_01_Nha so 1_Dien_DTTD chieng chan Tham lai 29-9-2009" xfId="1075" xr:uid="{00000000-0005-0000-0000-000019050000}"/>
    <cellStyle name="Dziesiętny_Invoices2001Slovakia_01_Nha so 1_Dien_DTTD chieng chan Tham lai 29-9-2009" xfId="1076" xr:uid="{00000000-0005-0000-0000-00001A050000}"/>
    <cellStyle name="Dziesietny_Invoices2001Slovakia_01_Nha so 1_Dien_DTTD chieng chan Tham lai 29-9-2009 2" xfId="1077" xr:uid="{00000000-0005-0000-0000-00001B050000}"/>
    <cellStyle name="Dziesiętny_Invoices2001Slovakia_01_Nha so 1_Dien_DTTD chieng chan Tham lai 29-9-2009 2" xfId="1078" xr:uid="{00000000-0005-0000-0000-00001C050000}"/>
    <cellStyle name="Dziesietny_Invoices2001Slovakia_01_Nha so 1_Dien_Du toan nuoc San Thang (GD2)" xfId="1079" xr:uid="{00000000-0005-0000-0000-00001D050000}"/>
    <cellStyle name="Dziesiętny_Invoices2001Slovakia_01_Nha so 1_Dien_Du toan nuoc San Thang (GD2)" xfId="1080" xr:uid="{00000000-0005-0000-0000-00001E050000}"/>
    <cellStyle name="Dziesietny_Invoices2001Slovakia_01_Nha so 1_Dien_Du toan nuoc San Thang (GD2) 2" xfId="1081" xr:uid="{00000000-0005-0000-0000-00001F050000}"/>
    <cellStyle name="Dziesiętny_Invoices2001Slovakia_01_Nha so 1_Dien_Du toan nuoc San Thang (GD2) 2" xfId="1082" xr:uid="{00000000-0005-0000-0000-000020050000}"/>
    <cellStyle name="Dziesietny_Invoices2001Slovakia_01_Nha so 1_Dien_Ke hoach 2010 (theo doi 11-8-2010)" xfId="1083" xr:uid="{00000000-0005-0000-0000-000021050000}"/>
    <cellStyle name="Dziesiętny_Invoices2001Slovakia_01_Nha so 1_Dien_Ke hoach 2010 (theo doi 11-8-2010)" xfId="1084" xr:uid="{00000000-0005-0000-0000-000022050000}"/>
    <cellStyle name="Dziesietny_Invoices2001Slovakia_01_Nha so 1_Dien_Ke hoach 2010 (theo doi 11-8-2010) 2" xfId="1085" xr:uid="{00000000-0005-0000-0000-000023050000}"/>
    <cellStyle name="Dziesiętny_Invoices2001Slovakia_01_Nha so 1_Dien_Ke hoach 2010 (theo doi 11-8-2010) 2" xfId="1086" xr:uid="{00000000-0005-0000-0000-000024050000}"/>
    <cellStyle name="Dziesietny_Invoices2001Slovakia_01_Nha so 1_Dien_ke hoach dau thau 30-6-2010" xfId="1087" xr:uid="{00000000-0005-0000-0000-000025050000}"/>
    <cellStyle name="Dziesiętny_Invoices2001Slovakia_01_Nha so 1_Dien_ke hoach dau thau 30-6-2010" xfId="1088" xr:uid="{00000000-0005-0000-0000-000026050000}"/>
    <cellStyle name="Dziesietny_Invoices2001Slovakia_01_Nha so 1_Dien_ke hoach dau thau 30-6-2010 2" xfId="1089" xr:uid="{00000000-0005-0000-0000-000027050000}"/>
    <cellStyle name="Dziesiętny_Invoices2001Slovakia_01_Nha so 1_Dien_ke hoach dau thau 30-6-2010 2" xfId="1090" xr:uid="{00000000-0005-0000-0000-000028050000}"/>
    <cellStyle name="Dziesietny_Invoices2001Slovakia_01_Nha so 1_Dien_KH Von 2012 gui BKH 1" xfId="1091" xr:uid="{00000000-0005-0000-0000-000029050000}"/>
    <cellStyle name="Dziesiętny_Invoices2001Slovakia_01_Nha so 1_Dien_KH Von 2012 gui BKH 1" xfId="1092" xr:uid="{00000000-0005-0000-0000-00002A050000}"/>
    <cellStyle name="Dziesietny_Invoices2001Slovakia_01_Nha so 1_Dien_KH Von 2012 gui BKH 1 2" xfId="1093" xr:uid="{00000000-0005-0000-0000-00002B050000}"/>
    <cellStyle name="Dziesiętny_Invoices2001Slovakia_01_Nha so 1_Dien_KH Von 2012 gui BKH 1 2" xfId="1094" xr:uid="{00000000-0005-0000-0000-00002C050000}"/>
    <cellStyle name="Dziesietny_Invoices2001Slovakia_01_Nha so 1_Dien_QD ke hoach dau thau" xfId="1095" xr:uid="{00000000-0005-0000-0000-00002D050000}"/>
    <cellStyle name="Dziesiętny_Invoices2001Slovakia_01_Nha so 1_Dien_QD ke hoach dau thau" xfId="1096" xr:uid="{00000000-0005-0000-0000-00002E050000}"/>
    <cellStyle name="Dziesietny_Invoices2001Slovakia_01_Nha so 1_Dien_QD ke hoach dau thau 2" xfId="1097" xr:uid="{00000000-0005-0000-0000-00002F050000}"/>
    <cellStyle name="Dziesiętny_Invoices2001Slovakia_01_Nha so 1_Dien_QD ke hoach dau thau 2" xfId="1098" xr:uid="{00000000-0005-0000-0000-000030050000}"/>
    <cellStyle name="Dziesietny_Invoices2001Slovakia_01_Nha so 1_Dien_tinh toan hoang ha" xfId="1099" xr:uid="{00000000-0005-0000-0000-000031050000}"/>
    <cellStyle name="Dziesiętny_Invoices2001Slovakia_01_Nha so 1_Dien_tinh toan hoang ha" xfId="1100" xr:uid="{00000000-0005-0000-0000-000032050000}"/>
    <cellStyle name="Dziesietny_Invoices2001Slovakia_01_Nha so 1_Dien_tinh toan hoang ha 2" xfId="1101" xr:uid="{00000000-0005-0000-0000-000033050000}"/>
    <cellStyle name="Dziesiętny_Invoices2001Slovakia_01_Nha so 1_Dien_tinh toan hoang ha 2" xfId="1102" xr:uid="{00000000-0005-0000-0000-000034050000}"/>
    <cellStyle name="Dziesietny_Invoices2001Slovakia_01_Nha so 1_Dien_Tong von ĐTPT" xfId="1103" xr:uid="{00000000-0005-0000-0000-000035050000}"/>
    <cellStyle name="Dziesiętny_Invoices2001Slovakia_01_Nha so 1_Dien_Tong von ĐTPT" xfId="1104" xr:uid="{00000000-0005-0000-0000-000036050000}"/>
    <cellStyle name="Dziesietny_Invoices2001Slovakia_01_Nha so 1_Dien_Tong von ĐTPT 2" xfId="1105" xr:uid="{00000000-0005-0000-0000-000037050000}"/>
    <cellStyle name="Dziesiętny_Invoices2001Slovakia_01_Nha so 1_Dien_Tong von ĐTPT 2" xfId="1106" xr:uid="{00000000-0005-0000-0000-000038050000}"/>
    <cellStyle name="Dziesietny_Invoices2001Slovakia_10_Nha so 10_Dien1" xfId="1107" xr:uid="{00000000-0005-0000-0000-000039050000}"/>
    <cellStyle name="Dziesiętny_Invoices2001Slovakia_10_Nha so 10_Dien1" xfId="1108" xr:uid="{00000000-0005-0000-0000-00003A050000}"/>
    <cellStyle name="Dziesietny_Invoices2001Slovakia_10_Nha so 10_Dien1 2" xfId="1109" xr:uid="{00000000-0005-0000-0000-00003B050000}"/>
    <cellStyle name="Dziesiętny_Invoices2001Slovakia_10_Nha so 10_Dien1 2" xfId="1110" xr:uid="{00000000-0005-0000-0000-00003C050000}"/>
    <cellStyle name="Dziesietny_Invoices2001Slovakia_10_Nha so 10_Dien1_bieu ke hoach dau thau" xfId="1111" xr:uid="{00000000-0005-0000-0000-00003D050000}"/>
    <cellStyle name="Dziesiętny_Invoices2001Slovakia_10_Nha so 10_Dien1_bieu ke hoach dau thau" xfId="1112" xr:uid="{00000000-0005-0000-0000-00003E050000}"/>
    <cellStyle name="Dziesietny_Invoices2001Slovakia_10_Nha so 10_Dien1_bieu ke hoach dau thau 2" xfId="1113" xr:uid="{00000000-0005-0000-0000-00003F050000}"/>
    <cellStyle name="Dziesiętny_Invoices2001Slovakia_10_Nha so 10_Dien1_bieu ke hoach dau thau 2" xfId="1114" xr:uid="{00000000-0005-0000-0000-000040050000}"/>
    <cellStyle name="Dziesietny_Invoices2001Slovakia_10_Nha so 10_Dien1_bieu ke hoach dau thau truong mam non SKH" xfId="1115" xr:uid="{00000000-0005-0000-0000-000041050000}"/>
    <cellStyle name="Dziesiętny_Invoices2001Slovakia_10_Nha so 10_Dien1_bieu ke hoach dau thau truong mam non SKH" xfId="1116" xr:uid="{00000000-0005-0000-0000-000042050000}"/>
    <cellStyle name="Dziesietny_Invoices2001Slovakia_10_Nha so 10_Dien1_bieu ke hoach dau thau truong mam non SKH 2" xfId="1117" xr:uid="{00000000-0005-0000-0000-000043050000}"/>
    <cellStyle name="Dziesiętny_Invoices2001Slovakia_10_Nha so 10_Dien1_bieu ke hoach dau thau truong mam non SKH 2" xfId="1118" xr:uid="{00000000-0005-0000-0000-000044050000}"/>
    <cellStyle name="Dziesietny_Invoices2001Slovakia_10_Nha so 10_Dien1_bieu tong hop lai kh von 2011 gui phong TH-KTDN" xfId="1119" xr:uid="{00000000-0005-0000-0000-000045050000}"/>
    <cellStyle name="Dziesiętny_Invoices2001Slovakia_10_Nha so 10_Dien1_bieu tong hop lai kh von 2011 gui phong TH-KTDN" xfId="1120" xr:uid="{00000000-0005-0000-0000-000046050000}"/>
    <cellStyle name="Dziesietny_Invoices2001Slovakia_10_Nha so 10_Dien1_bieu tong hop lai kh von 2011 gui phong TH-KTDN 2" xfId="1121" xr:uid="{00000000-0005-0000-0000-000047050000}"/>
    <cellStyle name="Dziesiętny_Invoices2001Slovakia_10_Nha so 10_Dien1_bieu tong hop lai kh von 2011 gui phong TH-KTDN 2" xfId="1122" xr:uid="{00000000-0005-0000-0000-000048050000}"/>
    <cellStyle name="Dziesietny_Invoices2001Slovakia_10_Nha so 10_Dien1_Book1" xfId="1123" xr:uid="{00000000-0005-0000-0000-000049050000}"/>
    <cellStyle name="Dziesiętny_Invoices2001Slovakia_10_Nha so 10_Dien1_Book1" xfId="1124" xr:uid="{00000000-0005-0000-0000-00004A050000}"/>
    <cellStyle name="Dziesietny_Invoices2001Slovakia_10_Nha so 10_Dien1_Book1 2" xfId="1125" xr:uid="{00000000-0005-0000-0000-00004B050000}"/>
    <cellStyle name="Dziesiętny_Invoices2001Slovakia_10_Nha so 10_Dien1_Book1 2" xfId="1126" xr:uid="{00000000-0005-0000-0000-00004C050000}"/>
    <cellStyle name="Dziesietny_Invoices2001Slovakia_10_Nha so 10_Dien1_Book1_1" xfId="1127" xr:uid="{00000000-0005-0000-0000-00004D050000}"/>
    <cellStyle name="Dziesiętny_Invoices2001Slovakia_10_Nha so 10_Dien1_Book1_1" xfId="1128" xr:uid="{00000000-0005-0000-0000-00004E050000}"/>
    <cellStyle name="Dziesietny_Invoices2001Slovakia_10_Nha so 10_Dien1_Book1_1 2" xfId="1129" xr:uid="{00000000-0005-0000-0000-00004F050000}"/>
    <cellStyle name="Dziesiętny_Invoices2001Slovakia_10_Nha so 10_Dien1_Book1_1 2" xfId="1130" xr:uid="{00000000-0005-0000-0000-000050050000}"/>
    <cellStyle name="Dziesietny_Invoices2001Slovakia_10_Nha so 10_Dien1_Book1_DTTD chieng chan Tham lai 29-9-2009" xfId="1131" xr:uid="{00000000-0005-0000-0000-000051050000}"/>
    <cellStyle name="Dziesiętny_Invoices2001Slovakia_10_Nha so 10_Dien1_Book1_DTTD chieng chan Tham lai 29-9-2009" xfId="1132" xr:uid="{00000000-0005-0000-0000-000052050000}"/>
    <cellStyle name="Dziesietny_Invoices2001Slovakia_10_Nha so 10_Dien1_Book1_DTTD chieng chan Tham lai 29-9-2009 2" xfId="1133" xr:uid="{00000000-0005-0000-0000-000053050000}"/>
    <cellStyle name="Dziesiętny_Invoices2001Slovakia_10_Nha so 10_Dien1_Book1_DTTD chieng chan Tham lai 29-9-2009 2" xfId="1134" xr:uid="{00000000-0005-0000-0000-000054050000}"/>
    <cellStyle name="Dziesietny_Invoices2001Slovakia_10_Nha so 10_Dien1_Book1_Ke hoach 2010 (theo doi 11-8-2010)" xfId="1135" xr:uid="{00000000-0005-0000-0000-000055050000}"/>
    <cellStyle name="Dziesiętny_Invoices2001Slovakia_10_Nha so 10_Dien1_Book1_Ke hoach 2010 (theo doi 11-8-2010)" xfId="1136" xr:uid="{00000000-0005-0000-0000-000056050000}"/>
    <cellStyle name="Dziesietny_Invoices2001Slovakia_10_Nha so 10_Dien1_Book1_Ke hoach 2010 (theo doi 11-8-2010) 2" xfId="1137" xr:uid="{00000000-0005-0000-0000-000057050000}"/>
    <cellStyle name="Dziesiętny_Invoices2001Slovakia_10_Nha so 10_Dien1_Book1_Ke hoach 2010 (theo doi 11-8-2010) 2" xfId="1138" xr:uid="{00000000-0005-0000-0000-000058050000}"/>
    <cellStyle name="Dziesietny_Invoices2001Slovakia_10_Nha so 10_Dien1_Book1_ke hoach dau thau 30-6-2010" xfId="1139" xr:uid="{00000000-0005-0000-0000-000059050000}"/>
    <cellStyle name="Dziesiętny_Invoices2001Slovakia_10_Nha so 10_Dien1_Book1_ke hoach dau thau 30-6-2010" xfId="1140" xr:uid="{00000000-0005-0000-0000-00005A050000}"/>
    <cellStyle name="Dziesietny_Invoices2001Slovakia_10_Nha so 10_Dien1_Book1_ke hoach dau thau 30-6-2010 2" xfId="1141" xr:uid="{00000000-0005-0000-0000-00005B050000}"/>
    <cellStyle name="Dziesiętny_Invoices2001Slovakia_10_Nha so 10_Dien1_Book1_ke hoach dau thau 30-6-2010 2" xfId="1142" xr:uid="{00000000-0005-0000-0000-00005C050000}"/>
    <cellStyle name="Dziesietny_Invoices2001Slovakia_10_Nha so 10_Dien1_Copy of KH PHAN BO VON ĐỐI ỨNG NAM 2011 (30 TY phuong án gop WB)" xfId="1143" xr:uid="{00000000-0005-0000-0000-00005D050000}"/>
    <cellStyle name="Dziesiętny_Invoices2001Slovakia_10_Nha so 10_Dien1_Copy of KH PHAN BO VON ĐỐI ỨNG NAM 2011 (30 TY phuong án gop WB)" xfId="1144" xr:uid="{00000000-0005-0000-0000-00005E050000}"/>
    <cellStyle name="Dziesietny_Invoices2001Slovakia_10_Nha so 10_Dien1_Copy of KH PHAN BO VON ĐỐI ỨNG NAM 2011 (30 TY phuong án gop WB) 2" xfId="1145" xr:uid="{00000000-0005-0000-0000-00005F050000}"/>
    <cellStyle name="Dziesiętny_Invoices2001Slovakia_10_Nha so 10_Dien1_Copy of KH PHAN BO VON ĐỐI ỨNG NAM 2011 (30 TY phuong án gop WB) 2" xfId="1146" xr:uid="{00000000-0005-0000-0000-000060050000}"/>
    <cellStyle name="Dziesietny_Invoices2001Slovakia_10_Nha so 10_Dien1_DTTD chieng chan Tham lai 29-9-2009" xfId="1147" xr:uid="{00000000-0005-0000-0000-000061050000}"/>
    <cellStyle name="Dziesiętny_Invoices2001Slovakia_10_Nha so 10_Dien1_DTTD chieng chan Tham lai 29-9-2009" xfId="1148" xr:uid="{00000000-0005-0000-0000-000062050000}"/>
    <cellStyle name="Dziesietny_Invoices2001Slovakia_10_Nha so 10_Dien1_DTTD chieng chan Tham lai 29-9-2009 2" xfId="1149" xr:uid="{00000000-0005-0000-0000-000063050000}"/>
    <cellStyle name="Dziesiętny_Invoices2001Slovakia_10_Nha so 10_Dien1_DTTD chieng chan Tham lai 29-9-2009 2" xfId="1150" xr:uid="{00000000-0005-0000-0000-000064050000}"/>
    <cellStyle name="Dziesietny_Invoices2001Slovakia_10_Nha so 10_Dien1_Du toan nuoc San Thang (GD2)" xfId="1151" xr:uid="{00000000-0005-0000-0000-000065050000}"/>
    <cellStyle name="Dziesiętny_Invoices2001Slovakia_10_Nha so 10_Dien1_Du toan nuoc San Thang (GD2)" xfId="1152" xr:uid="{00000000-0005-0000-0000-000066050000}"/>
    <cellStyle name="Dziesietny_Invoices2001Slovakia_10_Nha so 10_Dien1_Du toan nuoc San Thang (GD2) 2" xfId="1153" xr:uid="{00000000-0005-0000-0000-000067050000}"/>
    <cellStyle name="Dziesiętny_Invoices2001Slovakia_10_Nha so 10_Dien1_Du toan nuoc San Thang (GD2) 2" xfId="1154" xr:uid="{00000000-0005-0000-0000-000068050000}"/>
    <cellStyle name="Dziesietny_Invoices2001Slovakia_10_Nha so 10_Dien1_Ke hoach 2010 (theo doi 11-8-2010)" xfId="1155" xr:uid="{00000000-0005-0000-0000-000069050000}"/>
    <cellStyle name="Dziesiętny_Invoices2001Slovakia_10_Nha so 10_Dien1_Ke hoach 2010 (theo doi 11-8-2010)" xfId="1156" xr:uid="{00000000-0005-0000-0000-00006A050000}"/>
    <cellStyle name="Dziesietny_Invoices2001Slovakia_10_Nha so 10_Dien1_Ke hoach 2010 (theo doi 11-8-2010) 2" xfId="1157" xr:uid="{00000000-0005-0000-0000-00006B050000}"/>
    <cellStyle name="Dziesiętny_Invoices2001Slovakia_10_Nha so 10_Dien1_Ke hoach 2010 (theo doi 11-8-2010) 2" xfId="1158" xr:uid="{00000000-0005-0000-0000-00006C050000}"/>
    <cellStyle name="Dziesietny_Invoices2001Slovakia_10_Nha so 10_Dien1_ke hoach dau thau 30-6-2010" xfId="1159" xr:uid="{00000000-0005-0000-0000-00006D050000}"/>
    <cellStyle name="Dziesiętny_Invoices2001Slovakia_10_Nha so 10_Dien1_ke hoach dau thau 30-6-2010" xfId="1160" xr:uid="{00000000-0005-0000-0000-00006E050000}"/>
    <cellStyle name="Dziesietny_Invoices2001Slovakia_10_Nha so 10_Dien1_ke hoach dau thau 30-6-2010 2" xfId="1161" xr:uid="{00000000-0005-0000-0000-00006F050000}"/>
    <cellStyle name="Dziesiętny_Invoices2001Slovakia_10_Nha so 10_Dien1_ke hoach dau thau 30-6-2010 2" xfId="1162" xr:uid="{00000000-0005-0000-0000-000070050000}"/>
    <cellStyle name="Dziesietny_Invoices2001Slovakia_10_Nha so 10_Dien1_KH Von 2012 gui BKH 1" xfId="1163" xr:uid="{00000000-0005-0000-0000-000071050000}"/>
    <cellStyle name="Dziesiętny_Invoices2001Slovakia_10_Nha so 10_Dien1_KH Von 2012 gui BKH 1" xfId="1164" xr:uid="{00000000-0005-0000-0000-000072050000}"/>
    <cellStyle name="Dziesietny_Invoices2001Slovakia_10_Nha so 10_Dien1_KH Von 2012 gui BKH 1 2" xfId="1165" xr:uid="{00000000-0005-0000-0000-000073050000}"/>
    <cellStyle name="Dziesiętny_Invoices2001Slovakia_10_Nha so 10_Dien1_KH Von 2012 gui BKH 1 2" xfId="1166" xr:uid="{00000000-0005-0000-0000-000074050000}"/>
    <cellStyle name="Dziesietny_Invoices2001Slovakia_10_Nha so 10_Dien1_QD ke hoach dau thau" xfId="1167" xr:uid="{00000000-0005-0000-0000-000075050000}"/>
    <cellStyle name="Dziesiętny_Invoices2001Slovakia_10_Nha so 10_Dien1_QD ke hoach dau thau" xfId="1168" xr:uid="{00000000-0005-0000-0000-000076050000}"/>
    <cellStyle name="Dziesietny_Invoices2001Slovakia_10_Nha so 10_Dien1_QD ke hoach dau thau 2" xfId="1169" xr:uid="{00000000-0005-0000-0000-000077050000}"/>
    <cellStyle name="Dziesiętny_Invoices2001Slovakia_10_Nha so 10_Dien1_QD ke hoach dau thau 2" xfId="1170" xr:uid="{00000000-0005-0000-0000-000078050000}"/>
    <cellStyle name="Dziesietny_Invoices2001Slovakia_10_Nha so 10_Dien1_tinh toan hoang ha" xfId="1171" xr:uid="{00000000-0005-0000-0000-000079050000}"/>
    <cellStyle name="Dziesiętny_Invoices2001Slovakia_10_Nha so 10_Dien1_tinh toan hoang ha" xfId="1172" xr:uid="{00000000-0005-0000-0000-00007A050000}"/>
    <cellStyle name="Dziesietny_Invoices2001Slovakia_10_Nha so 10_Dien1_tinh toan hoang ha 2" xfId="1173" xr:uid="{00000000-0005-0000-0000-00007B050000}"/>
    <cellStyle name="Dziesiętny_Invoices2001Slovakia_10_Nha so 10_Dien1_tinh toan hoang ha 2" xfId="1174" xr:uid="{00000000-0005-0000-0000-00007C050000}"/>
    <cellStyle name="Dziesietny_Invoices2001Slovakia_10_Nha so 10_Dien1_Tong von ĐTPT" xfId="1175" xr:uid="{00000000-0005-0000-0000-00007D050000}"/>
    <cellStyle name="Dziesiętny_Invoices2001Slovakia_10_Nha so 10_Dien1_Tong von ĐTPT" xfId="1176" xr:uid="{00000000-0005-0000-0000-00007E050000}"/>
    <cellStyle name="Dziesietny_Invoices2001Slovakia_10_Nha so 10_Dien1_Tong von ĐTPT 2" xfId="1177" xr:uid="{00000000-0005-0000-0000-00007F050000}"/>
    <cellStyle name="Dziesiętny_Invoices2001Slovakia_10_Nha so 10_Dien1_Tong von ĐTPT 2" xfId="1178" xr:uid="{00000000-0005-0000-0000-000080050000}"/>
    <cellStyle name="Dziesietny_Invoices2001Slovakia_bang so sanh gia tri" xfId="1179" xr:uid="{00000000-0005-0000-0000-000081050000}"/>
    <cellStyle name="Dziesiętny_Invoices2001Slovakia_bieu ke hoach dau thau" xfId="1180" xr:uid="{00000000-0005-0000-0000-000082050000}"/>
    <cellStyle name="Dziesietny_Invoices2001Slovakia_bieu tong hop lai kh von 2011 gui phong TH-KTDN" xfId="1181" xr:uid="{00000000-0005-0000-0000-000083050000}"/>
    <cellStyle name="Dziesiętny_Invoices2001Slovakia_bieu tong hop lai kh von 2011 gui phong TH-KTDN" xfId="1182" xr:uid="{00000000-0005-0000-0000-000084050000}"/>
    <cellStyle name="Dziesietny_Invoices2001Slovakia_bieu tong hop lai kh von 2011 gui phong TH-KTDN 2" xfId="1183" xr:uid="{00000000-0005-0000-0000-000085050000}"/>
    <cellStyle name="Dziesiętny_Invoices2001Slovakia_bieu tong hop lai kh von 2011 gui phong TH-KTDN 2" xfId="1184" xr:uid="{00000000-0005-0000-0000-000086050000}"/>
    <cellStyle name="Dziesietny_Invoices2001Slovakia_Book1" xfId="1185" xr:uid="{00000000-0005-0000-0000-000087050000}"/>
    <cellStyle name="Dziesiętny_Invoices2001Slovakia_Book1" xfId="1186" xr:uid="{00000000-0005-0000-0000-000088050000}"/>
    <cellStyle name="Dziesietny_Invoices2001Slovakia_Book1 2" xfId="1187" xr:uid="{00000000-0005-0000-0000-000089050000}"/>
    <cellStyle name="Dziesiętny_Invoices2001Slovakia_Book1 2" xfId="3692" xr:uid="{00000000-0005-0000-0000-00008A050000}"/>
    <cellStyle name="Dziesietny_Invoices2001Slovakia_Book1_1_bieu ke hoach dau thau" xfId="1188" xr:uid="{00000000-0005-0000-0000-00008B050000}"/>
    <cellStyle name="Dziesiętny_Invoices2001Slovakia_Book1_1_bieu ke hoach dau thau" xfId="1189" xr:uid="{00000000-0005-0000-0000-00008C050000}"/>
    <cellStyle name="Dziesietny_Invoices2001Slovakia_Book1_1_bieu ke hoach dau thau 2" xfId="1190" xr:uid="{00000000-0005-0000-0000-00008D050000}"/>
    <cellStyle name="Dziesiętny_Invoices2001Slovakia_Book1_1_bieu ke hoach dau thau 2" xfId="1191" xr:uid="{00000000-0005-0000-0000-00008E050000}"/>
    <cellStyle name="Dziesietny_Invoices2001Slovakia_Book1_1_bieu ke hoach dau thau truong mam non SKH" xfId="1192" xr:uid="{00000000-0005-0000-0000-00008F050000}"/>
    <cellStyle name="Dziesiętny_Invoices2001Slovakia_Book1_1_bieu ke hoach dau thau truong mam non SKH" xfId="1193" xr:uid="{00000000-0005-0000-0000-000090050000}"/>
    <cellStyle name="Dziesietny_Invoices2001Slovakia_Book1_1_bieu ke hoach dau thau truong mam non SKH 2" xfId="1194" xr:uid="{00000000-0005-0000-0000-000091050000}"/>
    <cellStyle name="Dziesiętny_Invoices2001Slovakia_Book1_1_bieu ke hoach dau thau truong mam non SKH 2" xfId="1195" xr:uid="{00000000-0005-0000-0000-000092050000}"/>
    <cellStyle name="Dziesietny_Invoices2001Slovakia_Book1_1_bieu tong hop lai kh von 2011 gui phong TH-KTDN" xfId="1196" xr:uid="{00000000-0005-0000-0000-000093050000}"/>
    <cellStyle name="Dziesiętny_Invoices2001Slovakia_Book1_1_bieu tong hop lai kh von 2011 gui phong TH-KTDN" xfId="1197" xr:uid="{00000000-0005-0000-0000-000094050000}"/>
    <cellStyle name="Dziesietny_Invoices2001Slovakia_Book1_1_bieu tong hop lai kh von 2011 gui phong TH-KTDN 2" xfId="1198" xr:uid="{00000000-0005-0000-0000-000095050000}"/>
    <cellStyle name="Dziesiętny_Invoices2001Slovakia_Book1_1_bieu tong hop lai kh von 2011 gui phong TH-KTDN 2" xfId="1199" xr:uid="{00000000-0005-0000-0000-000096050000}"/>
    <cellStyle name="Dziesietny_Invoices2001Slovakia_Book1_1_Book1" xfId="1200" xr:uid="{00000000-0005-0000-0000-000097050000}"/>
    <cellStyle name="Dziesiętny_Invoices2001Slovakia_Book1_1_Book1" xfId="1201" xr:uid="{00000000-0005-0000-0000-000098050000}"/>
    <cellStyle name="Dziesietny_Invoices2001Slovakia_Book1_1_Book1 2" xfId="1202" xr:uid="{00000000-0005-0000-0000-000099050000}"/>
    <cellStyle name="Dziesiętny_Invoices2001Slovakia_Book1_1_Book1 2" xfId="1203" xr:uid="{00000000-0005-0000-0000-00009A050000}"/>
    <cellStyle name="Dziesietny_Invoices2001Slovakia_Book1_1_Book1_1" xfId="1204" xr:uid="{00000000-0005-0000-0000-00009B050000}"/>
    <cellStyle name="Dziesiętny_Invoices2001Slovakia_Book1_1_Book1_1" xfId="1205" xr:uid="{00000000-0005-0000-0000-00009C050000}"/>
    <cellStyle name="Dziesietny_Invoices2001Slovakia_Book1_1_Book1_1 2" xfId="1206" xr:uid="{00000000-0005-0000-0000-00009D050000}"/>
    <cellStyle name="Dziesiętny_Invoices2001Slovakia_Book1_1_Book1_1 2" xfId="1207" xr:uid="{00000000-0005-0000-0000-00009E050000}"/>
    <cellStyle name="Dziesietny_Invoices2001Slovakia_Book1_1_Book1_1_DTTD chieng chan Tham lai 29-9-2009" xfId="1208" xr:uid="{00000000-0005-0000-0000-00009F050000}"/>
    <cellStyle name="Dziesiętny_Invoices2001Slovakia_Book1_1_Book1_1_DTTD chieng chan Tham lai 29-9-2009" xfId="1209" xr:uid="{00000000-0005-0000-0000-0000A0050000}"/>
    <cellStyle name="Dziesietny_Invoices2001Slovakia_Book1_1_Book1_1_DTTD chieng chan Tham lai 29-9-2009 2" xfId="1210" xr:uid="{00000000-0005-0000-0000-0000A1050000}"/>
    <cellStyle name="Dziesiętny_Invoices2001Slovakia_Book1_1_Book1_1_DTTD chieng chan Tham lai 29-9-2009 2" xfId="1211" xr:uid="{00000000-0005-0000-0000-0000A2050000}"/>
    <cellStyle name="Dziesietny_Invoices2001Slovakia_Book1_1_Book1_1_Ke hoach 2010 (theo doi 11-8-2010)" xfId="1212" xr:uid="{00000000-0005-0000-0000-0000A3050000}"/>
    <cellStyle name="Dziesiętny_Invoices2001Slovakia_Book1_1_Book1_1_Ke hoach 2010 (theo doi 11-8-2010)" xfId="1213" xr:uid="{00000000-0005-0000-0000-0000A4050000}"/>
    <cellStyle name="Dziesietny_Invoices2001Slovakia_Book1_1_Book1_1_Ke hoach 2010 (theo doi 11-8-2010) 2" xfId="1214" xr:uid="{00000000-0005-0000-0000-0000A5050000}"/>
    <cellStyle name="Dziesiętny_Invoices2001Slovakia_Book1_1_Book1_1_Ke hoach 2010 (theo doi 11-8-2010) 2" xfId="1215" xr:uid="{00000000-0005-0000-0000-0000A6050000}"/>
    <cellStyle name="Dziesietny_Invoices2001Slovakia_Book1_1_Book1_1_ke hoach dau thau 30-6-2010" xfId="1216" xr:uid="{00000000-0005-0000-0000-0000A7050000}"/>
    <cellStyle name="Dziesiętny_Invoices2001Slovakia_Book1_1_Book1_1_ke hoach dau thau 30-6-2010" xfId="1217" xr:uid="{00000000-0005-0000-0000-0000A8050000}"/>
    <cellStyle name="Dziesietny_Invoices2001Slovakia_Book1_1_Book1_1_ke hoach dau thau 30-6-2010 2" xfId="1218" xr:uid="{00000000-0005-0000-0000-0000A9050000}"/>
    <cellStyle name="Dziesiętny_Invoices2001Slovakia_Book1_1_Book1_1_ke hoach dau thau 30-6-2010 2" xfId="1219" xr:uid="{00000000-0005-0000-0000-0000AA050000}"/>
    <cellStyle name="Dziesietny_Invoices2001Slovakia_Book1_1_Book1_2" xfId="1220" xr:uid="{00000000-0005-0000-0000-0000AB050000}"/>
    <cellStyle name="Dziesiętny_Invoices2001Slovakia_Book1_1_Book1_2" xfId="1221" xr:uid="{00000000-0005-0000-0000-0000AC050000}"/>
    <cellStyle name="Dziesietny_Invoices2001Slovakia_Book1_1_Book1_2_ke hoach dau thau 30-6-2010" xfId="1222" xr:uid="{00000000-0005-0000-0000-0000AD050000}"/>
    <cellStyle name="Dziesiętny_Invoices2001Slovakia_Book1_1_Book1_2_ke hoach dau thau 30-6-2010" xfId="1223" xr:uid="{00000000-0005-0000-0000-0000AE050000}"/>
    <cellStyle name="Dziesietny_Invoices2001Slovakia_Book1_1_Book1_2_ke hoach dau thau 30-6-2010 2" xfId="1224" xr:uid="{00000000-0005-0000-0000-0000AF050000}"/>
    <cellStyle name="Dziesiętny_Invoices2001Slovakia_Book1_1_Book1_2_ke hoach dau thau 30-6-2010 2" xfId="1225" xr:uid="{00000000-0005-0000-0000-0000B0050000}"/>
    <cellStyle name="Dziesietny_Invoices2001Slovakia_Book1_1_Book1_3" xfId="1226" xr:uid="{00000000-0005-0000-0000-0000B1050000}"/>
    <cellStyle name="Dziesiętny_Invoices2001Slovakia_Book1_1_Book1_3" xfId="1227" xr:uid="{00000000-0005-0000-0000-0000B2050000}"/>
    <cellStyle name="Dziesietny_Invoices2001Slovakia_Book1_1_Book1_bieu ke hoach dau thau" xfId="1228" xr:uid="{00000000-0005-0000-0000-0000B3050000}"/>
    <cellStyle name="Dziesiętny_Invoices2001Slovakia_Book1_1_Book1_bieu ke hoach dau thau" xfId="1229" xr:uid="{00000000-0005-0000-0000-0000B4050000}"/>
    <cellStyle name="Dziesietny_Invoices2001Slovakia_Book1_1_Book1_bieu ke hoach dau thau 2" xfId="1230" xr:uid="{00000000-0005-0000-0000-0000B5050000}"/>
    <cellStyle name="Dziesiętny_Invoices2001Slovakia_Book1_1_Book1_bieu ke hoach dau thau 2" xfId="1231" xr:uid="{00000000-0005-0000-0000-0000B6050000}"/>
    <cellStyle name="Dziesietny_Invoices2001Slovakia_Book1_1_Book1_bieu ke hoach dau thau truong mam non SKH" xfId="1232" xr:uid="{00000000-0005-0000-0000-0000B7050000}"/>
    <cellStyle name="Dziesiętny_Invoices2001Slovakia_Book1_1_Book1_bieu ke hoach dau thau truong mam non SKH" xfId="1233" xr:uid="{00000000-0005-0000-0000-0000B8050000}"/>
    <cellStyle name="Dziesietny_Invoices2001Slovakia_Book1_1_Book1_bieu ke hoach dau thau truong mam non SKH 2" xfId="1234" xr:uid="{00000000-0005-0000-0000-0000B9050000}"/>
    <cellStyle name="Dziesiętny_Invoices2001Slovakia_Book1_1_Book1_bieu ke hoach dau thau truong mam non SKH 2" xfId="1235" xr:uid="{00000000-0005-0000-0000-0000BA050000}"/>
    <cellStyle name="Dziesietny_Invoices2001Slovakia_Book1_1_Book1_bieu tong hop lai kh von 2011 gui phong TH-KTDN" xfId="1236" xr:uid="{00000000-0005-0000-0000-0000BB050000}"/>
    <cellStyle name="Dziesiętny_Invoices2001Slovakia_Book1_1_Book1_bieu tong hop lai kh von 2011 gui phong TH-KTDN" xfId="1237" xr:uid="{00000000-0005-0000-0000-0000BC050000}"/>
    <cellStyle name="Dziesietny_Invoices2001Slovakia_Book1_1_Book1_bieu tong hop lai kh von 2011 gui phong TH-KTDN 2" xfId="1238" xr:uid="{00000000-0005-0000-0000-0000BD050000}"/>
    <cellStyle name="Dziesiętny_Invoices2001Slovakia_Book1_1_Book1_bieu tong hop lai kh von 2011 gui phong TH-KTDN 2" xfId="1239" xr:uid="{00000000-0005-0000-0000-0000BE050000}"/>
    <cellStyle name="Dziesietny_Invoices2001Slovakia_Book1_1_Book1_Book1" xfId="1240" xr:uid="{00000000-0005-0000-0000-0000BF050000}"/>
    <cellStyle name="Dziesiętny_Invoices2001Slovakia_Book1_1_Book1_Book1" xfId="1241" xr:uid="{00000000-0005-0000-0000-0000C0050000}"/>
    <cellStyle name="Dziesietny_Invoices2001Slovakia_Book1_1_Book1_Book1 2" xfId="1242" xr:uid="{00000000-0005-0000-0000-0000C1050000}"/>
    <cellStyle name="Dziesiętny_Invoices2001Slovakia_Book1_1_Book1_Book1 2" xfId="1243" xr:uid="{00000000-0005-0000-0000-0000C2050000}"/>
    <cellStyle name="Dziesietny_Invoices2001Slovakia_Book1_1_Book1_Book1_1" xfId="1244" xr:uid="{00000000-0005-0000-0000-0000C3050000}"/>
    <cellStyle name="Dziesiętny_Invoices2001Slovakia_Book1_1_Book1_Book1_1" xfId="1245" xr:uid="{00000000-0005-0000-0000-0000C4050000}"/>
    <cellStyle name="Dziesietny_Invoices2001Slovakia_Book1_1_Book1_Book1_1 2" xfId="1246" xr:uid="{00000000-0005-0000-0000-0000C5050000}"/>
    <cellStyle name="Dziesiętny_Invoices2001Slovakia_Book1_1_Book1_Book1_1 2" xfId="1247" xr:uid="{00000000-0005-0000-0000-0000C6050000}"/>
    <cellStyle name="Dziesietny_Invoices2001Slovakia_Book1_1_Book1_Book1_DTTD chieng chan Tham lai 29-9-2009" xfId="1248" xr:uid="{00000000-0005-0000-0000-0000C7050000}"/>
    <cellStyle name="Dziesiętny_Invoices2001Slovakia_Book1_1_Book1_Book1_DTTD chieng chan Tham lai 29-9-2009" xfId="1249" xr:uid="{00000000-0005-0000-0000-0000C8050000}"/>
    <cellStyle name="Dziesietny_Invoices2001Slovakia_Book1_1_Book1_Book1_DTTD chieng chan Tham lai 29-9-2009 2" xfId="1250" xr:uid="{00000000-0005-0000-0000-0000C9050000}"/>
    <cellStyle name="Dziesiętny_Invoices2001Slovakia_Book1_1_Book1_Book1_DTTD chieng chan Tham lai 29-9-2009 2" xfId="1251" xr:uid="{00000000-0005-0000-0000-0000CA050000}"/>
    <cellStyle name="Dziesietny_Invoices2001Slovakia_Book1_1_Book1_Book1_Ke hoach 2010 (theo doi 11-8-2010)" xfId="1252" xr:uid="{00000000-0005-0000-0000-0000CB050000}"/>
    <cellStyle name="Dziesiętny_Invoices2001Slovakia_Book1_1_Book1_Book1_Ke hoach 2010 (theo doi 11-8-2010)" xfId="1253" xr:uid="{00000000-0005-0000-0000-0000CC050000}"/>
    <cellStyle name="Dziesietny_Invoices2001Slovakia_Book1_1_Book1_Book1_Ke hoach 2010 (theo doi 11-8-2010) 2" xfId="1254" xr:uid="{00000000-0005-0000-0000-0000CD050000}"/>
    <cellStyle name="Dziesiętny_Invoices2001Slovakia_Book1_1_Book1_Book1_Ke hoach 2010 (theo doi 11-8-2010) 2" xfId="1255" xr:uid="{00000000-0005-0000-0000-0000CE050000}"/>
    <cellStyle name="Dziesietny_Invoices2001Slovakia_Book1_1_Book1_Book1_ke hoach dau thau 30-6-2010" xfId="1256" xr:uid="{00000000-0005-0000-0000-0000CF050000}"/>
    <cellStyle name="Dziesiętny_Invoices2001Slovakia_Book1_1_Book1_Book1_ke hoach dau thau 30-6-2010" xfId="1257" xr:uid="{00000000-0005-0000-0000-0000D0050000}"/>
    <cellStyle name="Dziesietny_Invoices2001Slovakia_Book1_1_Book1_Book1_ke hoach dau thau 30-6-2010 2" xfId="1258" xr:uid="{00000000-0005-0000-0000-0000D1050000}"/>
    <cellStyle name="Dziesiętny_Invoices2001Slovakia_Book1_1_Book1_Book1_ke hoach dau thau 30-6-2010 2" xfId="1259" xr:uid="{00000000-0005-0000-0000-0000D2050000}"/>
    <cellStyle name="Dziesietny_Invoices2001Slovakia_Book1_1_Book1_Copy of KH PHAN BO VON ĐỐI ỨNG NAM 2011 (30 TY phuong án gop WB)" xfId="1260" xr:uid="{00000000-0005-0000-0000-0000D3050000}"/>
    <cellStyle name="Dziesiętny_Invoices2001Slovakia_Book1_1_Book1_Copy of KH PHAN BO VON ĐỐI ỨNG NAM 2011 (30 TY phuong án gop WB)" xfId="1261" xr:uid="{00000000-0005-0000-0000-0000D4050000}"/>
    <cellStyle name="Dziesietny_Invoices2001Slovakia_Book1_1_Book1_Copy of KH PHAN BO VON ĐỐI ỨNG NAM 2011 (30 TY phuong án gop WB) 2" xfId="1262" xr:uid="{00000000-0005-0000-0000-0000D5050000}"/>
    <cellStyle name="Dziesiętny_Invoices2001Slovakia_Book1_1_Book1_Copy of KH PHAN BO VON ĐỐI ỨNG NAM 2011 (30 TY phuong án gop WB) 2" xfId="1263" xr:uid="{00000000-0005-0000-0000-0000D6050000}"/>
    <cellStyle name="Dziesietny_Invoices2001Slovakia_Book1_1_Book1_DTTD chieng chan Tham lai 29-9-2009" xfId="1264" xr:uid="{00000000-0005-0000-0000-0000D7050000}"/>
    <cellStyle name="Dziesiętny_Invoices2001Slovakia_Book1_1_Book1_DTTD chieng chan Tham lai 29-9-2009" xfId="1265" xr:uid="{00000000-0005-0000-0000-0000D8050000}"/>
    <cellStyle name="Dziesietny_Invoices2001Slovakia_Book1_1_Book1_DTTD chieng chan Tham lai 29-9-2009 2" xfId="1266" xr:uid="{00000000-0005-0000-0000-0000D9050000}"/>
    <cellStyle name="Dziesiętny_Invoices2001Slovakia_Book1_1_Book1_DTTD chieng chan Tham lai 29-9-2009 2" xfId="1267" xr:uid="{00000000-0005-0000-0000-0000DA050000}"/>
    <cellStyle name="Dziesietny_Invoices2001Slovakia_Book1_1_Book1_Du toan nuoc San Thang (GD2)" xfId="1268" xr:uid="{00000000-0005-0000-0000-0000DB050000}"/>
    <cellStyle name="Dziesiętny_Invoices2001Slovakia_Book1_1_Book1_Du toan nuoc San Thang (GD2)" xfId="1269" xr:uid="{00000000-0005-0000-0000-0000DC050000}"/>
    <cellStyle name="Dziesietny_Invoices2001Slovakia_Book1_1_Book1_Du toan nuoc San Thang (GD2) 2" xfId="1270" xr:uid="{00000000-0005-0000-0000-0000DD050000}"/>
    <cellStyle name="Dziesiętny_Invoices2001Slovakia_Book1_1_Book1_Du toan nuoc San Thang (GD2) 2" xfId="1271" xr:uid="{00000000-0005-0000-0000-0000DE050000}"/>
    <cellStyle name="Dziesietny_Invoices2001Slovakia_Book1_1_Book1_Ke hoach 2010 (theo doi 11-8-2010)" xfId="1272" xr:uid="{00000000-0005-0000-0000-0000DF050000}"/>
    <cellStyle name="Dziesiętny_Invoices2001Slovakia_Book1_1_Book1_Ke hoach 2010 (theo doi 11-8-2010)" xfId="1273" xr:uid="{00000000-0005-0000-0000-0000E0050000}"/>
    <cellStyle name="Dziesietny_Invoices2001Slovakia_Book1_1_Book1_Ke hoach 2010 (theo doi 11-8-2010) 2" xfId="1274" xr:uid="{00000000-0005-0000-0000-0000E1050000}"/>
    <cellStyle name="Dziesiętny_Invoices2001Slovakia_Book1_1_Book1_Ke hoach 2010 (theo doi 11-8-2010) 2" xfId="1275" xr:uid="{00000000-0005-0000-0000-0000E2050000}"/>
    <cellStyle name="Dziesietny_Invoices2001Slovakia_Book1_1_Book1_ke hoach dau thau 30-6-2010" xfId="1276" xr:uid="{00000000-0005-0000-0000-0000E3050000}"/>
    <cellStyle name="Dziesiętny_Invoices2001Slovakia_Book1_1_Book1_ke hoach dau thau 30-6-2010" xfId="1277" xr:uid="{00000000-0005-0000-0000-0000E4050000}"/>
    <cellStyle name="Dziesietny_Invoices2001Slovakia_Book1_1_Book1_ke hoach dau thau 30-6-2010 2" xfId="1278" xr:uid="{00000000-0005-0000-0000-0000E5050000}"/>
    <cellStyle name="Dziesiętny_Invoices2001Slovakia_Book1_1_Book1_ke hoach dau thau 30-6-2010 2" xfId="1279" xr:uid="{00000000-0005-0000-0000-0000E6050000}"/>
    <cellStyle name="Dziesietny_Invoices2001Slovakia_Book1_1_Book1_KH Von 2012 gui BKH 1" xfId="1280" xr:uid="{00000000-0005-0000-0000-0000E7050000}"/>
    <cellStyle name="Dziesiętny_Invoices2001Slovakia_Book1_1_Book1_KH Von 2012 gui BKH 1" xfId="1281" xr:uid="{00000000-0005-0000-0000-0000E8050000}"/>
    <cellStyle name="Dziesietny_Invoices2001Slovakia_Book1_1_Book1_KH Von 2012 gui BKH 1 2" xfId="1282" xr:uid="{00000000-0005-0000-0000-0000E9050000}"/>
    <cellStyle name="Dziesiętny_Invoices2001Slovakia_Book1_1_Book1_KH Von 2012 gui BKH 1 2" xfId="1283" xr:uid="{00000000-0005-0000-0000-0000EA050000}"/>
    <cellStyle name="Dziesietny_Invoices2001Slovakia_Book1_1_Book1_QD ke hoach dau thau" xfId="1284" xr:uid="{00000000-0005-0000-0000-0000EB050000}"/>
    <cellStyle name="Dziesiętny_Invoices2001Slovakia_Book1_1_Book1_QD ke hoach dau thau" xfId="1285" xr:uid="{00000000-0005-0000-0000-0000EC050000}"/>
    <cellStyle name="Dziesietny_Invoices2001Slovakia_Book1_1_Book1_QD ke hoach dau thau 2" xfId="1286" xr:uid="{00000000-0005-0000-0000-0000ED050000}"/>
    <cellStyle name="Dziesiętny_Invoices2001Slovakia_Book1_1_Book1_QD ke hoach dau thau 2" xfId="1287" xr:uid="{00000000-0005-0000-0000-0000EE050000}"/>
    <cellStyle name="Dziesietny_Invoices2001Slovakia_Book1_1_Book1_tinh toan hoang ha" xfId="1288" xr:uid="{00000000-0005-0000-0000-0000EF050000}"/>
    <cellStyle name="Dziesiętny_Invoices2001Slovakia_Book1_1_Book1_tinh toan hoang ha" xfId="1289" xr:uid="{00000000-0005-0000-0000-0000F0050000}"/>
    <cellStyle name="Dziesietny_Invoices2001Slovakia_Book1_1_Book1_tinh toan hoang ha 2" xfId="1290" xr:uid="{00000000-0005-0000-0000-0000F1050000}"/>
    <cellStyle name="Dziesiętny_Invoices2001Slovakia_Book1_1_Book1_tinh toan hoang ha 2" xfId="1291" xr:uid="{00000000-0005-0000-0000-0000F2050000}"/>
    <cellStyle name="Dziesietny_Invoices2001Slovakia_Book1_1_Book1_Tong von ĐTPT" xfId="1292" xr:uid="{00000000-0005-0000-0000-0000F3050000}"/>
    <cellStyle name="Dziesiętny_Invoices2001Slovakia_Book1_1_Book1_Tong von ĐTPT" xfId="1293" xr:uid="{00000000-0005-0000-0000-0000F4050000}"/>
    <cellStyle name="Dziesietny_Invoices2001Slovakia_Book1_1_Book1_Tong von ĐTPT 2" xfId="1294" xr:uid="{00000000-0005-0000-0000-0000F5050000}"/>
    <cellStyle name="Dziesiętny_Invoices2001Slovakia_Book1_1_Book1_Tong von ĐTPT 2" xfId="1295" xr:uid="{00000000-0005-0000-0000-0000F6050000}"/>
    <cellStyle name="Dziesietny_Invoices2001Slovakia_Book1_1_Copy of KH PHAN BO VON ĐỐI ỨNG NAM 2011 (30 TY phuong án gop WB)" xfId="1296" xr:uid="{00000000-0005-0000-0000-0000F7050000}"/>
    <cellStyle name="Dziesiętny_Invoices2001Slovakia_Book1_1_Copy of KH PHAN BO VON ĐỐI ỨNG NAM 2011 (30 TY phuong án gop WB)" xfId="1297" xr:uid="{00000000-0005-0000-0000-0000F8050000}"/>
    <cellStyle name="Dziesietny_Invoices2001Slovakia_Book1_1_Copy of KH PHAN BO VON ĐỐI ỨNG NAM 2011 (30 TY phuong án gop WB) 2" xfId="1298" xr:uid="{00000000-0005-0000-0000-0000F9050000}"/>
    <cellStyle name="Dziesiętny_Invoices2001Slovakia_Book1_1_Copy of KH PHAN BO VON ĐỐI ỨNG NAM 2011 (30 TY phuong án gop WB) 2" xfId="1299" xr:uid="{00000000-0005-0000-0000-0000FA050000}"/>
    <cellStyle name="Dziesietny_Invoices2001Slovakia_Book1_1_DTTD chieng chan Tham lai 29-9-2009" xfId="1300" xr:uid="{00000000-0005-0000-0000-0000FB050000}"/>
    <cellStyle name="Dziesiętny_Invoices2001Slovakia_Book1_1_DTTD chieng chan Tham lai 29-9-2009" xfId="1301" xr:uid="{00000000-0005-0000-0000-0000FC050000}"/>
    <cellStyle name="Dziesietny_Invoices2001Slovakia_Book1_1_DTTD chieng chan Tham lai 29-9-2009 2" xfId="1302" xr:uid="{00000000-0005-0000-0000-0000FD050000}"/>
    <cellStyle name="Dziesiętny_Invoices2001Slovakia_Book1_1_DTTD chieng chan Tham lai 29-9-2009 2" xfId="1303" xr:uid="{00000000-0005-0000-0000-0000FE050000}"/>
    <cellStyle name="Dziesietny_Invoices2001Slovakia_Book1_1_Du toan nuoc San Thang (GD2)" xfId="1304" xr:uid="{00000000-0005-0000-0000-0000FF050000}"/>
    <cellStyle name="Dziesiętny_Invoices2001Slovakia_Book1_1_Du toan nuoc San Thang (GD2)" xfId="1305" xr:uid="{00000000-0005-0000-0000-000000060000}"/>
    <cellStyle name="Dziesietny_Invoices2001Slovakia_Book1_1_Du toan nuoc San Thang (GD2) 2" xfId="1306" xr:uid="{00000000-0005-0000-0000-000001060000}"/>
    <cellStyle name="Dziesiętny_Invoices2001Slovakia_Book1_1_Du toan nuoc San Thang (GD2) 2" xfId="1307" xr:uid="{00000000-0005-0000-0000-000002060000}"/>
    <cellStyle name="Dziesietny_Invoices2001Slovakia_Book1_1_Ke hoach 2010 (theo doi 11-8-2010)" xfId="1308" xr:uid="{00000000-0005-0000-0000-000003060000}"/>
    <cellStyle name="Dziesiętny_Invoices2001Slovakia_Book1_1_Ke hoach 2010 (theo doi 11-8-2010)" xfId="1309" xr:uid="{00000000-0005-0000-0000-000004060000}"/>
    <cellStyle name="Dziesietny_Invoices2001Slovakia_Book1_1_Ke hoach 2010 (theo doi 11-8-2010) 2" xfId="1310" xr:uid="{00000000-0005-0000-0000-000005060000}"/>
    <cellStyle name="Dziesiętny_Invoices2001Slovakia_Book1_1_Ke hoach 2010 (theo doi 11-8-2010) 2" xfId="1311" xr:uid="{00000000-0005-0000-0000-000006060000}"/>
    <cellStyle name="Dziesietny_Invoices2001Slovakia_Book1_1_Ke hoach 2010 ngay 31-01" xfId="1312" xr:uid="{00000000-0005-0000-0000-000007060000}"/>
    <cellStyle name="Dziesiętny_Invoices2001Slovakia_Book1_1_Ke hoach 2010 ngay 31-01" xfId="1313" xr:uid="{00000000-0005-0000-0000-000008060000}"/>
    <cellStyle name="Dziesietny_Invoices2001Slovakia_Book1_1_Ke hoach 2010 ngay 31-01 2" xfId="1314" xr:uid="{00000000-0005-0000-0000-000009060000}"/>
    <cellStyle name="Dziesiętny_Invoices2001Slovakia_Book1_1_Ke hoach 2010 ngay 31-01 2" xfId="1315" xr:uid="{00000000-0005-0000-0000-00000A060000}"/>
    <cellStyle name="Dziesietny_Invoices2001Slovakia_Book1_1_ke hoach dau thau 30-6-2010" xfId="1316" xr:uid="{00000000-0005-0000-0000-00000B060000}"/>
    <cellStyle name="Dziesiętny_Invoices2001Slovakia_Book1_1_ke hoach dau thau 30-6-2010" xfId="1317" xr:uid="{00000000-0005-0000-0000-00000C060000}"/>
    <cellStyle name="Dziesietny_Invoices2001Slovakia_Book1_1_ke hoach dau thau 30-6-2010 2" xfId="1318" xr:uid="{00000000-0005-0000-0000-00000D060000}"/>
    <cellStyle name="Dziesiętny_Invoices2001Slovakia_Book1_1_ke hoach dau thau 30-6-2010 2" xfId="1319" xr:uid="{00000000-0005-0000-0000-00000E060000}"/>
    <cellStyle name="Dziesietny_Invoices2001Slovakia_Book1_1_KH Von 2012 gui BKH 1" xfId="1320" xr:uid="{00000000-0005-0000-0000-00000F060000}"/>
    <cellStyle name="Dziesiętny_Invoices2001Slovakia_Book1_1_KH Von 2012 gui BKH 1" xfId="1321" xr:uid="{00000000-0005-0000-0000-000010060000}"/>
    <cellStyle name="Dziesietny_Invoices2001Slovakia_Book1_1_KH Von 2012 gui BKH 1 2" xfId="1322" xr:uid="{00000000-0005-0000-0000-000011060000}"/>
    <cellStyle name="Dziesiętny_Invoices2001Slovakia_Book1_1_KH Von 2012 gui BKH 1 2" xfId="1323" xr:uid="{00000000-0005-0000-0000-000012060000}"/>
    <cellStyle name="Dziesietny_Invoices2001Slovakia_Book1_1_KH Von 2012 gui BKH 2" xfId="1324" xr:uid="{00000000-0005-0000-0000-000013060000}"/>
    <cellStyle name="Dziesiętny_Invoices2001Slovakia_Book1_1_KH Von 2012 gui BKH 2" xfId="1325" xr:uid="{00000000-0005-0000-0000-000014060000}"/>
    <cellStyle name="Dziesietny_Invoices2001Slovakia_Book1_1_KH Von 2012 gui BKH 2 2" xfId="1326" xr:uid="{00000000-0005-0000-0000-000015060000}"/>
    <cellStyle name="Dziesiętny_Invoices2001Slovakia_Book1_1_KH Von 2012 gui BKH 2 2" xfId="1327" xr:uid="{00000000-0005-0000-0000-000016060000}"/>
    <cellStyle name="Dziesietny_Invoices2001Slovakia_Book1_1_QD ke hoach dau thau" xfId="1328" xr:uid="{00000000-0005-0000-0000-000017060000}"/>
    <cellStyle name="Dziesiętny_Invoices2001Slovakia_Book1_1_QD ke hoach dau thau" xfId="1329" xr:uid="{00000000-0005-0000-0000-000018060000}"/>
    <cellStyle name="Dziesietny_Invoices2001Slovakia_Book1_1_QD ke hoach dau thau 2" xfId="1330" xr:uid="{00000000-0005-0000-0000-000019060000}"/>
    <cellStyle name="Dziesiętny_Invoices2001Slovakia_Book1_1_QD ke hoach dau thau 2" xfId="1331" xr:uid="{00000000-0005-0000-0000-00001A060000}"/>
    <cellStyle name="Dziesietny_Invoices2001Slovakia_Book1_1_Ra soat KH von 2011 (Huy-11-11-11)" xfId="1332" xr:uid="{00000000-0005-0000-0000-00001B060000}"/>
    <cellStyle name="Dziesiętny_Invoices2001Slovakia_Book1_1_Ra soat KH von 2011 (Huy-11-11-11)" xfId="1333" xr:uid="{00000000-0005-0000-0000-00001C060000}"/>
    <cellStyle name="Dziesietny_Invoices2001Slovakia_Book1_1_tinh toan hoang ha" xfId="1334" xr:uid="{00000000-0005-0000-0000-00001D060000}"/>
    <cellStyle name="Dziesiętny_Invoices2001Slovakia_Book1_1_tinh toan hoang ha" xfId="1335" xr:uid="{00000000-0005-0000-0000-00001E060000}"/>
    <cellStyle name="Dziesietny_Invoices2001Slovakia_Book1_1_tinh toan hoang ha 2" xfId="1336" xr:uid="{00000000-0005-0000-0000-00001F060000}"/>
    <cellStyle name="Dziesiętny_Invoices2001Slovakia_Book1_1_tinh toan hoang ha 2" xfId="1337" xr:uid="{00000000-0005-0000-0000-000020060000}"/>
    <cellStyle name="Dziesietny_Invoices2001Slovakia_Book1_1_Tong von ĐTPT" xfId="1338" xr:uid="{00000000-0005-0000-0000-000021060000}"/>
    <cellStyle name="Dziesiętny_Invoices2001Slovakia_Book1_1_Tong von ĐTPT" xfId="1339" xr:uid="{00000000-0005-0000-0000-000022060000}"/>
    <cellStyle name="Dziesietny_Invoices2001Slovakia_Book1_1_Tong von ĐTPT 2" xfId="1340" xr:uid="{00000000-0005-0000-0000-000023060000}"/>
    <cellStyle name="Dziesiętny_Invoices2001Slovakia_Book1_1_Tong von ĐTPT 2" xfId="1341" xr:uid="{00000000-0005-0000-0000-000024060000}"/>
    <cellStyle name="Dziesietny_Invoices2001Slovakia_Book1_1_Viec Huy dang lam" xfId="1342" xr:uid="{00000000-0005-0000-0000-000025060000}"/>
    <cellStyle name="Dziesiętny_Invoices2001Slovakia_Book1_1_Viec Huy dang lam" xfId="1343" xr:uid="{00000000-0005-0000-0000-000026060000}"/>
    <cellStyle name="Dziesietny_Invoices2001Slovakia_Book1_1_Viec Huy dang lam 2" xfId="1344" xr:uid="{00000000-0005-0000-0000-000027060000}"/>
    <cellStyle name="Dziesiętny_Invoices2001Slovakia_Book1_1_Viec Huy dang lam 2" xfId="1345" xr:uid="{00000000-0005-0000-0000-000028060000}"/>
    <cellStyle name="Dziesietny_Invoices2001Slovakia_Book1_2" xfId="1346" xr:uid="{00000000-0005-0000-0000-000029060000}"/>
    <cellStyle name="Dziesiętny_Invoices2001Slovakia_Book1_2" xfId="1347" xr:uid="{00000000-0005-0000-0000-00002A060000}"/>
    <cellStyle name="Dziesietny_Invoices2001Slovakia_Book1_2 2" xfId="1348" xr:uid="{00000000-0005-0000-0000-00002B060000}"/>
    <cellStyle name="Dziesiętny_Invoices2001Slovakia_Book1_2 2" xfId="1349" xr:uid="{00000000-0005-0000-0000-00002C060000}"/>
    <cellStyle name="Dziesietny_Invoices2001Slovakia_Book1_2_bieu ke hoach dau thau" xfId="1350" xr:uid="{00000000-0005-0000-0000-00002D060000}"/>
    <cellStyle name="Dziesiętny_Invoices2001Slovakia_Book1_2_bieu ke hoach dau thau" xfId="1351" xr:uid="{00000000-0005-0000-0000-00002E060000}"/>
    <cellStyle name="Dziesietny_Invoices2001Slovakia_Book1_2_bieu ke hoach dau thau 2" xfId="1352" xr:uid="{00000000-0005-0000-0000-00002F060000}"/>
    <cellStyle name="Dziesiętny_Invoices2001Slovakia_Book1_2_bieu ke hoach dau thau 2" xfId="1353" xr:uid="{00000000-0005-0000-0000-000030060000}"/>
    <cellStyle name="Dziesietny_Invoices2001Slovakia_Book1_2_bieu ke hoach dau thau truong mam non SKH" xfId="1354" xr:uid="{00000000-0005-0000-0000-000031060000}"/>
    <cellStyle name="Dziesiętny_Invoices2001Slovakia_Book1_2_bieu ke hoach dau thau truong mam non SKH" xfId="1355" xr:uid="{00000000-0005-0000-0000-000032060000}"/>
    <cellStyle name="Dziesietny_Invoices2001Slovakia_Book1_2_bieu ke hoach dau thau truong mam non SKH 2" xfId="1356" xr:uid="{00000000-0005-0000-0000-000033060000}"/>
    <cellStyle name="Dziesiętny_Invoices2001Slovakia_Book1_2_bieu ke hoach dau thau truong mam non SKH 2" xfId="1357" xr:uid="{00000000-0005-0000-0000-000034060000}"/>
    <cellStyle name="Dziesietny_Invoices2001Slovakia_Book1_2_bieu tong hop lai kh von 2011 gui phong TH-KTDN" xfId="1358" xr:uid="{00000000-0005-0000-0000-000035060000}"/>
    <cellStyle name="Dziesiętny_Invoices2001Slovakia_Book1_2_bieu tong hop lai kh von 2011 gui phong TH-KTDN" xfId="1359" xr:uid="{00000000-0005-0000-0000-000036060000}"/>
    <cellStyle name="Dziesietny_Invoices2001Slovakia_Book1_2_bieu tong hop lai kh von 2011 gui phong TH-KTDN 2" xfId="1360" xr:uid="{00000000-0005-0000-0000-000037060000}"/>
    <cellStyle name="Dziesiętny_Invoices2001Slovakia_Book1_2_bieu tong hop lai kh von 2011 gui phong TH-KTDN 2" xfId="1361" xr:uid="{00000000-0005-0000-0000-000038060000}"/>
    <cellStyle name="Dziesietny_Invoices2001Slovakia_Book1_2_Book1" xfId="1362" xr:uid="{00000000-0005-0000-0000-000039060000}"/>
    <cellStyle name="Dziesiętny_Invoices2001Slovakia_Book1_2_Book1" xfId="1363" xr:uid="{00000000-0005-0000-0000-00003A060000}"/>
    <cellStyle name="Dziesietny_Invoices2001Slovakia_Book1_2_Book1 2" xfId="1364" xr:uid="{00000000-0005-0000-0000-00003B060000}"/>
    <cellStyle name="Dziesiętny_Invoices2001Slovakia_Book1_2_Book1 2" xfId="1365" xr:uid="{00000000-0005-0000-0000-00003C060000}"/>
    <cellStyle name="Dziesietny_Invoices2001Slovakia_Book1_2_Book1_1" xfId="1366" xr:uid="{00000000-0005-0000-0000-00003D060000}"/>
    <cellStyle name="Dziesiętny_Invoices2001Slovakia_Book1_2_Book1_1" xfId="1367" xr:uid="{00000000-0005-0000-0000-00003E060000}"/>
    <cellStyle name="Dziesietny_Invoices2001Slovakia_Book1_2_Book1_1 2" xfId="1368" xr:uid="{00000000-0005-0000-0000-00003F060000}"/>
    <cellStyle name="Dziesiętny_Invoices2001Slovakia_Book1_2_Book1_1 2" xfId="1369" xr:uid="{00000000-0005-0000-0000-000040060000}"/>
    <cellStyle name="Dziesietny_Invoices2001Slovakia_Book1_2_Book1_Ke hoach 2010 (theo doi 11-8-2010)" xfId="1370" xr:uid="{00000000-0005-0000-0000-000041060000}"/>
    <cellStyle name="Dziesiętny_Invoices2001Slovakia_Book1_2_Book1_Ke hoach 2010 (theo doi 11-8-2010)" xfId="1371" xr:uid="{00000000-0005-0000-0000-000042060000}"/>
    <cellStyle name="Dziesietny_Invoices2001Slovakia_Book1_2_Book1_Ke hoach 2010 (theo doi 11-8-2010) 2" xfId="1372" xr:uid="{00000000-0005-0000-0000-000043060000}"/>
    <cellStyle name="Dziesiętny_Invoices2001Slovakia_Book1_2_Book1_Ke hoach 2010 (theo doi 11-8-2010) 2" xfId="1373" xr:uid="{00000000-0005-0000-0000-000044060000}"/>
    <cellStyle name="Dziesietny_Invoices2001Slovakia_Book1_2_Book1_ke hoach dau thau 30-6-2010" xfId="1374" xr:uid="{00000000-0005-0000-0000-000045060000}"/>
    <cellStyle name="Dziesiętny_Invoices2001Slovakia_Book1_2_Book1_ke hoach dau thau 30-6-2010" xfId="1375" xr:uid="{00000000-0005-0000-0000-000046060000}"/>
    <cellStyle name="Dziesietny_Invoices2001Slovakia_Book1_2_Book1_ke hoach dau thau 30-6-2010 2" xfId="1376" xr:uid="{00000000-0005-0000-0000-000047060000}"/>
    <cellStyle name="Dziesiętny_Invoices2001Slovakia_Book1_2_Book1_ke hoach dau thau 30-6-2010 2" xfId="1377" xr:uid="{00000000-0005-0000-0000-000048060000}"/>
    <cellStyle name="Dziesietny_Invoices2001Slovakia_Book1_2_Copy of KH PHAN BO VON ĐỐI ỨNG NAM 2011 (30 TY phuong án gop WB)" xfId="1378" xr:uid="{00000000-0005-0000-0000-000049060000}"/>
    <cellStyle name="Dziesiętny_Invoices2001Slovakia_Book1_2_Copy of KH PHAN BO VON ĐỐI ỨNG NAM 2011 (30 TY phuong án gop WB)" xfId="1379" xr:uid="{00000000-0005-0000-0000-00004A060000}"/>
    <cellStyle name="Dziesietny_Invoices2001Slovakia_Book1_2_Copy of KH PHAN BO VON ĐỐI ỨNG NAM 2011 (30 TY phuong án gop WB) 2" xfId="1380" xr:uid="{00000000-0005-0000-0000-00004B060000}"/>
    <cellStyle name="Dziesiętny_Invoices2001Slovakia_Book1_2_Copy of KH PHAN BO VON ĐỐI ỨNG NAM 2011 (30 TY phuong án gop WB) 2" xfId="1381" xr:uid="{00000000-0005-0000-0000-00004C060000}"/>
    <cellStyle name="Dziesietny_Invoices2001Slovakia_Book1_2_DTTD chieng chan Tham lai 29-9-2009" xfId="1382" xr:uid="{00000000-0005-0000-0000-00004D060000}"/>
    <cellStyle name="Dziesiętny_Invoices2001Slovakia_Book1_2_DTTD chieng chan Tham lai 29-9-2009" xfId="1383" xr:uid="{00000000-0005-0000-0000-00004E060000}"/>
    <cellStyle name="Dziesietny_Invoices2001Slovakia_Book1_2_DTTD chieng chan Tham lai 29-9-2009 2" xfId="1384" xr:uid="{00000000-0005-0000-0000-00004F060000}"/>
    <cellStyle name="Dziesiętny_Invoices2001Slovakia_Book1_2_DTTD chieng chan Tham lai 29-9-2009 2" xfId="1385" xr:uid="{00000000-0005-0000-0000-000050060000}"/>
    <cellStyle name="Dziesietny_Invoices2001Slovakia_Book1_2_Du toan nuoc San Thang (GD2)" xfId="1386" xr:uid="{00000000-0005-0000-0000-000051060000}"/>
    <cellStyle name="Dziesiętny_Invoices2001Slovakia_Book1_2_Du toan nuoc San Thang (GD2)" xfId="1387" xr:uid="{00000000-0005-0000-0000-000052060000}"/>
    <cellStyle name="Dziesietny_Invoices2001Slovakia_Book1_2_Du toan nuoc San Thang (GD2) 2" xfId="1388" xr:uid="{00000000-0005-0000-0000-000053060000}"/>
    <cellStyle name="Dziesiętny_Invoices2001Slovakia_Book1_2_Du toan nuoc San Thang (GD2) 2" xfId="1389" xr:uid="{00000000-0005-0000-0000-000054060000}"/>
    <cellStyle name="Dziesietny_Invoices2001Slovakia_Book1_2_Ke hoach 2010 (theo doi 11-8-2010)" xfId="1390" xr:uid="{00000000-0005-0000-0000-000055060000}"/>
    <cellStyle name="Dziesiętny_Invoices2001Slovakia_Book1_2_Ke hoach 2010 (theo doi 11-8-2010)" xfId="1391" xr:uid="{00000000-0005-0000-0000-000056060000}"/>
    <cellStyle name="Dziesietny_Invoices2001Slovakia_Book1_2_Ke hoach 2010 (theo doi 11-8-2010) 2" xfId="1392" xr:uid="{00000000-0005-0000-0000-000057060000}"/>
    <cellStyle name="Dziesiętny_Invoices2001Slovakia_Book1_2_Ke hoach 2010 (theo doi 11-8-2010) 2" xfId="1393" xr:uid="{00000000-0005-0000-0000-000058060000}"/>
    <cellStyle name="Dziesietny_Invoices2001Slovakia_Book1_2_Ke hoach 2010 ngay 31-01" xfId="1394" xr:uid="{00000000-0005-0000-0000-000059060000}"/>
    <cellStyle name="Dziesiętny_Invoices2001Slovakia_Book1_2_Ke hoach 2010 ngay 31-01" xfId="1395" xr:uid="{00000000-0005-0000-0000-00005A060000}"/>
    <cellStyle name="Dziesietny_Invoices2001Slovakia_Book1_2_Ke hoach 2010 ngay 31-01 2" xfId="1396" xr:uid="{00000000-0005-0000-0000-00005B060000}"/>
    <cellStyle name="Dziesiętny_Invoices2001Slovakia_Book1_2_Ke hoach 2010 ngay 31-01 2" xfId="1397" xr:uid="{00000000-0005-0000-0000-00005C060000}"/>
    <cellStyle name="Dziesietny_Invoices2001Slovakia_Book1_2_ke hoach dau thau 30-6-2010" xfId="1398" xr:uid="{00000000-0005-0000-0000-00005D060000}"/>
    <cellStyle name="Dziesiętny_Invoices2001Slovakia_Book1_2_ke hoach dau thau 30-6-2010" xfId="1399" xr:uid="{00000000-0005-0000-0000-00005E060000}"/>
    <cellStyle name="Dziesietny_Invoices2001Slovakia_Book1_2_ke hoach dau thau 30-6-2010 2" xfId="1400" xr:uid="{00000000-0005-0000-0000-00005F060000}"/>
    <cellStyle name="Dziesiętny_Invoices2001Slovakia_Book1_2_ke hoach dau thau 30-6-2010 2" xfId="1401" xr:uid="{00000000-0005-0000-0000-000060060000}"/>
    <cellStyle name="Dziesietny_Invoices2001Slovakia_Book1_2_KH Von 2012 gui BKH 1" xfId="1402" xr:uid="{00000000-0005-0000-0000-000061060000}"/>
    <cellStyle name="Dziesiętny_Invoices2001Slovakia_Book1_2_KH Von 2012 gui BKH 1" xfId="1403" xr:uid="{00000000-0005-0000-0000-000062060000}"/>
    <cellStyle name="Dziesietny_Invoices2001Slovakia_Book1_2_KH Von 2012 gui BKH 1 2" xfId="1404" xr:uid="{00000000-0005-0000-0000-000063060000}"/>
    <cellStyle name="Dziesiętny_Invoices2001Slovakia_Book1_2_KH Von 2012 gui BKH 1 2" xfId="1405" xr:uid="{00000000-0005-0000-0000-000064060000}"/>
    <cellStyle name="Dziesietny_Invoices2001Slovakia_Book1_2_KH Von 2012 gui BKH 2" xfId="1406" xr:uid="{00000000-0005-0000-0000-000065060000}"/>
    <cellStyle name="Dziesiętny_Invoices2001Slovakia_Book1_2_KH Von 2012 gui BKH 2" xfId="1407" xr:uid="{00000000-0005-0000-0000-000066060000}"/>
    <cellStyle name="Dziesietny_Invoices2001Slovakia_Book1_2_KH Von 2012 gui BKH 2 2" xfId="1408" xr:uid="{00000000-0005-0000-0000-000067060000}"/>
    <cellStyle name="Dziesiętny_Invoices2001Slovakia_Book1_2_KH Von 2012 gui BKH 2 2" xfId="1409" xr:uid="{00000000-0005-0000-0000-000068060000}"/>
    <cellStyle name="Dziesietny_Invoices2001Slovakia_Book1_2_QD ke hoach dau thau" xfId="1410" xr:uid="{00000000-0005-0000-0000-000069060000}"/>
    <cellStyle name="Dziesiętny_Invoices2001Slovakia_Book1_2_QD ke hoach dau thau" xfId="1411" xr:uid="{00000000-0005-0000-0000-00006A060000}"/>
    <cellStyle name="Dziesietny_Invoices2001Slovakia_Book1_2_QD ke hoach dau thau 2" xfId="1412" xr:uid="{00000000-0005-0000-0000-00006B060000}"/>
    <cellStyle name="Dziesiętny_Invoices2001Slovakia_Book1_2_QD ke hoach dau thau 2" xfId="1413" xr:uid="{00000000-0005-0000-0000-00006C060000}"/>
    <cellStyle name="Dziesietny_Invoices2001Slovakia_Book1_2_Ra soat KH von 2011 (Huy-11-11-11)" xfId="1414" xr:uid="{00000000-0005-0000-0000-00006D060000}"/>
    <cellStyle name="Dziesiętny_Invoices2001Slovakia_Book1_2_Ra soat KH von 2011 (Huy-11-11-11)" xfId="1415" xr:uid="{00000000-0005-0000-0000-00006E060000}"/>
    <cellStyle name="Dziesietny_Invoices2001Slovakia_Book1_2_Ra soat KH von 2011 (Huy-11-11-11) 2" xfId="1416" xr:uid="{00000000-0005-0000-0000-00006F060000}"/>
    <cellStyle name="Dziesiętny_Invoices2001Slovakia_Book1_2_Ra soat KH von 2011 (Huy-11-11-11) 2" xfId="1417" xr:uid="{00000000-0005-0000-0000-000070060000}"/>
    <cellStyle name="Dziesietny_Invoices2001Slovakia_Book1_2_tinh toan hoang ha" xfId="1418" xr:uid="{00000000-0005-0000-0000-000071060000}"/>
    <cellStyle name="Dziesiętny_Invoices2001Slovakia_Book1_2_tinh toan hoang ha" xfId="1419" xr:uid="{00000000-0005-0000-0000-000072060000}"/>
    <cellStyle name="Dziesietny_Invoices2001Slovakia_Book1_2_tinh toan hoang ha 2" xfId="1420" xr:uid="{00000000-0005-0000-0000-000073060000}"/>
    <cellStyle name="Dziesiętny_Invoices2001Slovakia_Book1_2_tinh toan hoang ha 2" xfId="1421" xr:uid="{00000000-0005-0000-0000-000074060000}"/>
    <cellStyle name="Dziesietny_Invoices2001Slovakia_Book1_2_Tong von ĐTPT" xfId="1422" xr:uid="{00000000-0005-0000-0000-000075060000}"/>
    <cellStyle name="Dziesiętny_Invoices2001Slovakia_Book1_2_Tong von ĐTPT" xfId="1423" xr:uid="{00000000-0005-0000-0000-000076060000}"/>
    <cellStyle name="Dziesietny_Invoices2001Slovakia_Book1_2_Tong von ĐTPT 2" xfId="1424" xr:uid="{00000000-0005-0000-0000-000077060000}"/>
    <cellStyle name="Dziesiętny_Invoices2001Slovakia_Book1_2_Tong von ĐTPT 2" xfId="1425" xr:uid="{00000000-0005-0000-0000-000078060000}"/>
    <cellStyle name="Dziesietny_Invoices2001Slovakia_Book1_2_Viec Huy dang lam" xfId="1426" xr:uid="{00000000-0005-0000-0000-000079060000}"/>
    <cellStyle name="Dziesiętny_Invoices2001Slovakia_Book1_2_Viec Huy dang lam" xfId="1427" xr:uid="{00000000-0005-0000-0000-00007A060000}"/>
    <cellStyle name="Dziesietny_Invoices2001Slovakia_Book1_2_Viec Huy dang lam 2" xfId="1428" xr:uid="{00000000-0005-0000-0000-00007B060000}"/>
    <cellStyle name="Dziesiętny_Invoices2001Slovakia_Book1_2_Viec Huy dang lam 2" xfId="1429" xr:uid="{00000000-0005-0000-0000-00007C060000}"/>
    <cellStyle name="Dziesietny_Invoices2001Slovakia_Book1_3" xfId="1430" xr:uid="{00000000-0005-0000-0000-00007D060000}"/>
    <cellStyle name="Dziesiętny_Invoices2001Slovakia_Book1_3" xfId="1431" xr:uid="{00000000-0005-0000-0000-00007E060000}"/>
    <cellStyle name="Dziesietny_Invoices2001Slovakia_Book1_3 2" xfId="1432" xr:uid="{00000000-0005-0000-0000-00007F060000}"/>
    <cellStyle name="Dziesiętny_Invoices2001Slovakia_Book1_3 2" xfId="1433" xr:uid="{00000000-0005-0000-0000-000080060000}"/>
    <cellStyle name="Dziesietny_Invoices2001Slovakia_Book1_Nhu cau von ung truoc 2011 Tha h Hoa + Nge An gui TW" xfId="1434" xr:uid="{00000000-0005-0000-0000-000081060000}"/>
    <cellStyle name="Dziesiętny_Invoices2001Slovakia_Book1_Nhu cau von ung truoc 2011 Tha h Hoa + Nge An gui TW" xfId="1435" xr:uid="{00000000-0005-0000-0000-000082060000}"/>
    <cellStyle name="Dziesietny_Invoices2001Slovakia_Book1_Nhu cau von ung truoc 2011 Tha h Hoa + Nge An gui TW 2" xfId="3491" xr:uid="{00000000-0005-0000-0000-000083060000}"/>
    <cellStyle name="Dziesiętny_Invoices2001Slovakia_Book1_Nhu cau von ung truoc 2011 Tha h Hoa + Nge An gui TW 2" xfId="3492" xr:uid="{00000000-0005-0000-0000-000084060000}"/>
    <cellStyle name="Dziesietny_Invoices2001Slovakia_Book1_Nhu cau von ung truoc 2011 Tha h Hoa + Nge An gui TW 3" xfId="3581" xr:uid="{00000000-0005-0000-0000-000085060000}"/>
    <cellStyle name="Dziesiętny_Invoices2001Slovakia_Book1_Nhu cau von ung truoc 2011 Tha h Hoa + Nge An gui TW 3" xfId="3579" xr:uid="{00000000-0005-0000-0000-000086060000}"/>
    <cellStyle name="Dziesietny_Invoices2001Slovakia_Book1_Tong hop Cac tuyen(9-1-06)" xfId="1436" xr:uid="{00000000-0005-0000-0000-000087060000}"/>
    <cellStyle name="Dziesiętny_Invoices2001Slovakia_Book1_Tong hop Cac tuyen(9-1-06)" xfId="1437" xr:uid="{00000000-0005-0000-0000-000088060000}"/>
    <cellStyle name="Dziesietny_Invoices2001Slovakia_Book1_Tong hop Cac tuyen(9-1-06) 2" xfId="3493" xr:uid="{00000000-0005-0000-0000-000089060000}"/>
    <cellStyle name="Dziesiętny_Invoices2001Slovakia_Book1_Tong hop Cac tuyen(9-1-06) 2" xfId="3494" xr:uid="{00000000-0005-0000-0000-00008A060000}"/>
    <cellStyle name="Dziesietny_Invoices2001Slovakia_Book1_Tong hop Cac tuyen(9-1-06) 3" xfId="3578" xr:uid="{00000000-0005-0000-0000-00008B060000}"/>
    <cellStyle name="Dziesiętny_Invoices2001Slovakia_Book1_Tong hop Cac tuyen(9-1-06) 3" xfId="3577" xr:uid="{00000000-0005-0000-0000-00008C060000}"/>
    <cellStyle name="Dziesietny_Invoices2001Slovakia_Book1_Tong hop Cac tuyen(9-1-06)_bieu tong hop lai kh von 2011 gui phong TH-KTDN" xfId="1438" xr:uid="{00000000-0005-0000-0000-00008D060000}"/>
    <cellStyle name="Dziesiętny_Invoices2001Slovakia_Book1_Tong hop Cac tuyen(9-1-06)_bieu tong hop lai kh von 2011 gui phong TH-KTDN" xfId="1439" xr:uid="{00000000-0005-0000-0000-00008E060000}"/>
    <cellStyle name="Dziesietny_Invoices2001Slovakia_Book1_Tong hop Cac tuyen(9-1-06)_Copy of KH PHAN BO VON ĐỐI ỨNG NAM 2011 (30 TY phuong án gop WB)" xfId="1440" xr:uid="{00000000-0005-0000-0000-00008F060000}"/>
    <cellStyle name="Dziesiętny_Invoices2001Slovakia_Book1_Tong hop Cac tuyen(9-1-06)_Copy of KH PHAN BO VON ĐỐI ỨNG NAM 2011 (30 TY phuong án gop WB)" xfId="1441" xr:uid="{00000000-0005-0000-0000-000090060000}"/>
    <cellStyle name="Dziesietny_Invoices2001Slovakia_Book1_Tong hop Cac tuyen(9-1-06)_Ke hoach 2010 (theo doi 11-8-2010)" xfId="1442" xr:uid="{00000000-0005-0000-0000-000091060000}"/>
    <cellStyle name="Dziesiętny_Invoices2001Slovakia_Book1_Tong hop Cac tuyen(9-1-06)_Ke hoach 2010 (theo doi 11-8-2010)" xfId="1443" xr:uid="{00000000-0005-0000-0000-000092060000}"/>
    <cellStyle name="Dziesietny_Invoices2001Slovakia_Book1_Tong hop Cac tuyen(9-1-06)_Ke hoach 2010 (theo doi 11-8-2010) 2" xfId="3495" xr:uid="{00000000-0005-0000-0000-000093060000}"/>
    <cellStyle name="Dziesiętny_Invoices2001Slovakia_Book1_Tong hop Cac tuyen(9-1-06)_Ke hoach 2010 (theo doi 11-8-2010) 2" xfId="3496" xr:uid="{00000000-0005-0000-0000-000094060000}"/>
    <cellStyle name="Dziesietny_Invoices2001Slovakia_Book1_Tong hop Cac tuyen(9-1-06)_Ke hoach 2010 (theo doi 11-8-2010) 3" xfId="3576" xr:uid="{00000000-0005-0000-0000-000095060000}"/>
    <cellStyle name="Dziesiętny_Invoices2001Slovakia_Book1_Tong hop Cac tuyen(9-1-06)_Ke hoach 2010 (theo doi 11-8-2010) 3" xfId="3575" xr:uid="{00000000-0005-0000-0000-000096060000}"/>
    <cellStyle name="Dziesietny_Invoices2001Slovakia_Book1_Tong hop Cac tuyen(9-1-06)_KH Von 2012 gui BKH 1" xfId="1444" xr:uid="{00000000-0005-0000-0000-000097060000}"/>
    <cellStyle name="Dziesiętny_Invoices2001Slovakia_Book1_Tong hop Cac tuyen(9-1-06)_KH Von 2012 gui BKH 1" xfId="1445" xr:uid="{00000000-0005-0000-0000-000098060000}"/>
    <cellStyle name="Dziesietny_Invoices2001Slovakia_Book1_Tong hop Cac tuyen(9-1-06)_QD ke hoach dau thau" xfId="1446" xr:uid="{00000000-0005-0000-0000-000099060000}"/>
    <cellStyle name="Dziesiętny_Invoices2001Slovakia_Book1_Tong hop Cac tuyen(9-1-06)_QD ke hoach dau thau" xfId="1447" xr:uid="{00000000-0005-0000-0000-00009A060000}"/>
    <cellStyle name="Dziesietny_Invoices2001Slovakia_Book1_Tong hop Cac tuyen(9-1-06)_QD ke hoach dau thau 2" xfId="3497" xr:uid="{00000000-0005-0000-0000-00009B060000}"/>
    <cellStyle name="Dziesiętny_Invoices2001Slovakia_Book1_Tong hop Cac tuyen(9-1-06)_QD ke hoach dau thau 2" xfId="3498" xr:uid="{00000000-0005-0000-0000-00009C060000}"/>
    <cellStyle name="Dziesietny_Invoices2001Slovakia_Book1_Tong hop Cac tuyen(9-1-06)_QD ke hoach dau thau 3" xfId="3574" xr:uid="{00000000-0005-0000-0000-00009D060000}"/>
    <cellStyle name="Dziesiętny_Invoices2001Slovakia_Book1_Tong hop Cac tuyen(9-1-06)_QD ke hoach dau thau 3" xfId="3573" xr:uid="{00000000-0005-0000-0000-00009E060000}"/>
    <cellStyle name="Dziesietny_Invoices2001Slovakia_Book1_Tong hop Cac tuyen(9-1-06)_Tong von ĐTPT" xfId="1448" xr:uid="{00000000-0005-0000-0000-00009F060000}"/>
    <cellStyle name="Dziesiętny_Invoices2001Slovakia_Book1_Tong hop Cac tuyen(9-1-06)_Tong von ĐTPT" xfId="1449" xr:uid="{00000000-0005-0000-0000-0000A0060000}"/>
    <cellStyle name="Dziesietny_Invoices2001Slovakia_Book1_Tong hop Cac tuyen(9-1-06)_Tong von ĐTPT 2" xfId="3499" xr:uid="{00000000-0005-0000-0000-0000A1060000}"/>
    <cellStyle name="Dziesiętny_Invoices2001Slovakia_Book1_Tong hop Cac tuyen(9-1-06)_Tong von ĐTPT 2" xfId="3500" xr:uid="{00000000-0005-0000-0000-0000A2060000}"/>
    <cellStyle name="Dziesietny_Invoices2001Slovakia_Book1_Tong hop Cac tuyen(9-1-06)_Tong von ĐTPT 3" xfId="3572" xr:uid="{00000000-0005-0000-0000-0000A3060000}"/>
    <cellStyle name="Dziesiętny_Invoices2001Slovakia_Book1_Tong hop Cac tuyen(9-1-06)_Tong von ĐTPT 3" xfId="3571" xr:uid="{00000000-0005-0000-0000-0000A4060000}"/>
    <cellStyle name="Dziesietny_Invoices2001Slovakia_Book1_ung truoc 2011 NSTW Thanh Hoa + Nge An gui Thu 12-5" xfId="1450" xr:uid="{00000000-0005-0000-0000-0000A5060000}"/>
    <cellStyle name="Dziesiętny_Invoices2001Slovakia_Book1_ung truoc 2011 NSTW Thanh Hoa + Nge An gui Thu 12-5" xfId="1451" xr:uid="{00000000-0005-0000-0000-0000A6060000}"/>
    <cellStyle name="Dziesietny_Invoices2001Slovakia_Book1_ung truoc 2011 NSTW Thanh Hoa + Nge An gui Thu 12-5 2" xfId="3501" xr:uid="{00000000-0005-0000-0000-0000A7060000}"/>
    <cellStyle name="Dziesiętny_Invoices2001Slovakia_Book1_ung truoc 2011 NSTW Thanh Hoa + Nge An gui Thu 12-5 2" xfId="3502" xr:uid="{00000000-0005-0000-0000-0000A8060000}"/>
    <cellStyle name="Dziesietny_Invoices2001Slovakia_Book1_ung truoc 2011 NSTW Thanh Hoa + Nge An gui Thu 12-5 3" xfId="3570" xr:uid="{00000000-0005-0000-0000-0000A9060000}"/>
    <cellStyle name="Dziesiętny_Invoices2001Slovakia_Book1_ung truoc 2011 NSTW Thanh Hoa + Nge An gui Thu 12-5 3" xfId="3569" xr:uid="{00000000-0005-0000-0000-0000AA060000}"/>
    <cellStyle name="Dziesietny_Invoices2001Slovakia_Chi tieu KH nam 2009" xfId="1452" xr:uid="{00000000-0005-0000-0000-0000AF060000}"/>
    <cellStyle name="Dziesiętny_Invoices2001Slovakia_Chi tieu KH nam 2009" xfId="1453" xr:uid="{00000000-0005-0000-0000-0000B0060000}"/>
    <cellStyle name="Dziesietny_Invoices2001Slovakia_Chi tieu KH nam 2009 2" xfId="3693" xr:uid="{00000000-0005-0000-0000-0000B1060000}"/>
    <cellStyle name="Dziesiętny_Invoices2001Slovakia_Chi tieu KH nam 2009 2" xfId="3503" xr:uid="{00000000-0005-0000-0000-0000B2060000}"/>
    <cellStyle name="Dziesietny_Invoices2001Slovakia_Copy of KH PHAN BO VON ĐỐI ỨNG NAM 2011 (30 TY phuong án gop WB)" xfId="1454" xr:uid="{00000000-0005-0000-0000-0000AB060000}"/>
    <cellStyle name="Dziesiętny_Invoices2001Slovakia_Copy of KH PHAN BO VON ĐỐI ỨNG NAM 2011 (30 TY phuong án gop WB)" xfId="1455" xr:uid="{00000000-0005-0000-0000-0000AC060000}"/>
    <cellStyle name="Dziesietny_Invoices2001Slovakia_Copy of KH PHAN BO VON ĐỐI ỨNG NAM 2011 (30 TY phuong án gop WB) 2" xfId="1456" xr:uid="{00000000-0005-0000-0000-0000AD060000}"/>
    <cellStyle name="Dziesiętny_Invoices2001Slovakia_Copy of KH PHAN BO VON ĐỐI ỨNG NAM 2011 (30 TY phuong án gop WB) 2" xfId="1457" xr:uid="{00000000-0005-0000-0000-0000AE060000}"/>
    <cellStyle name="Dziesietny_Invoices2001Slovakia_DT 1751 Muong Khoa" xfId="1458" xr:uid="{00000000-0005-0000-0000-0000B3060000}"/>
    <cellStyle name="Dziesiętny_Invoices2001Slovakia_DT 1751 Muong Khoa" xfId="1459" xr:uid="{00000000-0005-0000-0000-0000B4060000}"/>
    <cellStyle name="Dziesietny_Invoices2001Slovakia_DT Nam vai" xfId="1460" xr:uid="{00000000-0005-0000-0000-0000B5060000}"/>
    <cellStyle name="Dziesiętny_Invoices2001Slovakia_DT tieu hoc diem TDC ban Cho 28-02-09" xfId="1461" xr:uid="{00000000-0005-0000-0000-0000B6060000}"/>
    <cellStyle name="Dziesietny_Invoices2001Slovakia_DTTD chieng chan Tham lai 29-9-2009" xfId="1462" xr:uid="{00000000-0005-0000-0000-0000B7060000}"/>
    <cellStyle name="Dziesiętny_Invoices2001Slovakia_DTTD chieng chan Tham lai 29-9-2009" xfId="1463" xr:uid="{00000000-0005-0000-0000-0000B8060000}"/>
    <cellStyle name="Dziesietny_Invoices2001Slovakia_DTTD chieng chan Tham lai 29-9-2009 2" xfId="1464" xr:uid="{00000000-0005-0000-0000-0000B9060000}"/>
    <cellStyle name="Dziesiętny_Invoices2001Slovakia_DTTD chieng chan Tham lai 29-9-2009 2" xfId="1465" xr:uid="{00000000-0005-0000-0000-0000BA060000}"/>
    <cellStyle name="Dziesietny_Invoices2001Slovakia_d-uong+TDT" xfId="1466" xr:uid="{00000000-0005-0000-0000-0000BB060000}"/>
    <cellStyle name="Dziesiętny_Invoices2001Slovakia_GVL" xfId="1467" xr:uid="{00000000-0005-0000-0000-0000BC060000}"/>
    <cellStyle name="Dziesietny_Invoices2001Slovakia_Ke hoach 2010 (theo doi 11-8-2010)" xfId="1468" xr:uid="{00000000-0005-0000-0000-0000BD060000}"/>
    <cellStyle name="Dziesiętny_Invoices2001Slovakia_Ke hoach 2010 (theo doi 11-8-2010)" xfId="1469" xr:uid="{00000000-0005-0000-0000-0000BE060000}"/>
    <cellStyle name="Dziesietny_Invoices2001Slovakia_Ke hoach 2010 (theo doi 11-8-2010) 2" xfId="3694" xr:uid="{00000000-0005-0000-0000-0000BF060000}"/>
    <cellStyle name="Dziesiętny_Invoices2001Slovakia_ke hoach dau thau 30-6-2010" xfId="1470" xr:uid="{00000000-0005-0000-0000-0000C0060000}"/>
    <cellStyle name="Dziesietny_Invoices2001Slovakia_ke hoach dau thau 30-6-2010 2" xfId="3695" xr:uid="{00000000-0005-0000-0000-0000C1060000}"/>
    <cellStyle name="Dziesiętny_Invoices2001Slovakia_KH Von 2012 gui BKH 1" xfId="1471" xr:uid="{00000000-0005-0000-0000-0000C2060000}"/>
    <cellStyle name="Dziesietny_Invoices2001Slovakia_KH Von 2012 gui BKH 1 2" xfId="1472" xr:uid="{00000000-0005-0000-0000-0000C3060000}"/>
    <cellStyle name="Dziesiętny_Invoices2001Slovakia_KH Von 2012 gui BKH 1 2" xfId="1473" xr:uid="{00000000-0005-0000-0000-0000C4060000}"/>
    <cellStyle name="Dziesietny_Invoices2001Slovakia_Nha bao ve(28-7-05)" xfId="1474" xr:uid="{00000000-0005-0000-0000-0000C5060000}"/>
    <cellStyle name="Dziesiętny_Invoices2001Slovakia_Nha bao ve(28-7-05)" xfId="1475" xr:uid="{00000000-0005-0000-0000-0000C6060000}"/>
    <cellStyle name="Dziesietny_Invoices2001Slovakia_NHA de xe nguyen du" xfId="1476" xr:uid="{00000000-0005-0000-0000-0000C7060000}"/>
    <cellStyle name="Dziesiętny_Invoices2001Slovakia_NHA de xe nguyen du" xfId="1477" xr:uid="{00000000-0005-0000-0000-0000C8060000}"/>
    <cellStyle name="Dziesietny_Invoices2001Slovakia_Nhalamviec VTC(25-1-05)" xfId="1478" xr:uid="{00000000-0005-0000-0000-0000C9060000}"/>
    <cellStyle name="Dziesiętny_Invoices2001Slovakia_Nhalamviec VTC(25-1-05)" xfId="1479" xr:uid="{00000000-0005-0000-0000-0000CA060000}"/>
    <cellStyle name="Dziesietny_Invoices2001Slovakia_Nhalamviec VTC(25-1-05) 2" xfId="3504" xr:uid="{00000000-0005-0000-0000-0000CB060000}"/>
    <cellStyle name="Dziesiętny_Invoices2001Slovakia_QD ke hoach dau thau" xfId="1480" xr:uid="{00000000-0005-0000-0000-0000CC060000}"/>
    <cellStyle name="Dziesietny_Invoices2001Slovakia_Ra soat KH von 2011 (Huy-11-11-11)" xfId="1481" xr:uid="{00000000-0005-0000-0000-0000CD060000}"/>
    <cellStyle name="Dziesiętny_Invoices2001Slovakia_Ra soat KH von 2011 (Huy-11-11-11)" xfId="1482" xr:uid="{00000000-0005-0000-0000-0000CE060000}"/>
    <cellStyle name="Dziesietny_Invoices2001Slovakia_Ra soat KH von 2011 (Huy-11-11-11) 2" xfId="3696" xr:uid="{00000000-0005-0000-0000-0000CF060000}"/>
    <cellStyle name="Dziesiętny_Invoices2001Slovakia_Ra soat KH von 2011 (Huy-11-11-11) 2" xfId="3505" xr:uid="{00000000-0005-0000-0000-0000D0060000}"/>
    <cellStyle name="Dziesietny_Invoices2001Slovakia_Sheet2" xfId="1483" xr:uid="{00000000-0005-0000-0000-0000D1060000}"/>
    <cellStyle name="Dziesiętny_Invoices2001Slovakia_Sheet2" xfId="1484" xr:uid="{00000000-0005-0000-0000-0000D2060000}"/>
    <cellStyle name="Dziesietny_Invoices2001Slovakia_TDT KHANH HOA" xfId="1485" xr:uid="{00000000-0005-0000-0000-0000D3060000}"/>
    <cellStyle name="Dziesiętny_Invoices2001Slovakia_TDT KHANH HOA" xfId="1486" xr:uid="{00000000-0005-0000-0000-0000D4060000}"/>
    <cellStyle name="Dziesietny_Invoices2001Slovakia_TDT KHANH HOA 2" xfId="3697" xr:uid="{00000000-0005-0000-0000-0000D5060000}"/>
    <cellStyle name="Dziesiętny_Invoices2001Slovakia_TDT KHANH HOA 2" xfId="3698" xr:uid="{00000000-0005-0000-0000-0000D6060000}"/>
    <cellStyle name="Dziesietny_Invoices2001Slovakia_TDT KHANH HOA 3" xfId="3735" xr:uid="{00000000-0005-0000-0000-0000D7060000}"/>
    <cellStyle name="Dziesiętny_Invoices2001Slovakia_TDT KHANH HOA 3" xfId="3734" xr:uid="{00000000-0005-0000-0000-0000D8060000}"/>
    <cellStyle name="Dziesietny_Invoices2001Slovakia_TDT KHANH HOA_bieu ke hoach dau thau" xfId="1487" xr:uid="{00000000-0005-0000-0000-0000D9060000}"/>
    <cellStyle name="Dziesiętny_Invoices2001Slovakia_TDT KHANH HOA_bieu ke hoach dau thau" xfId="1488" xr:uid="{00000000-0005-0000-0000-0000DA060000}"/>
    <cellStyle name="Dziesietny_Invoices2001Slovakia_TDT KHANH HOA_bieu ke hoach dau thau 2" xfId="3506" xr:uid="{00000000-0005-0000-0000-0000DB060000}"/>
    <cellStyle name="Dziesiętny_Invoices2001Slovakia_TDT KHANH HOA_bieu ke hoach dau thau 2" xfId="3507" xr:uid="{00000000-0005-0000-0000-0000DC060000}"/>
    <cellStyle name="Dziesietny_Invoices2001Slovakia_TDT KHANH HOA_bieu ke hoach dau thau 3" xfId="3567" xr:uid="{00000000-0005-0000-0000-0000DD060000}"/>
    <cellStyle name="Dziesiętny_Invoices2001Slovakia_TDT KHANH HOA_bieu ke hoach dau thau 3" xfId="3566" xr:uid="{00000000-0005-0000-0000-0000DE060000}"/>
    <cellStyle name="Dziesietny_Invoices2001Slovakia_TDT KHANH HOA_bieu ke hoach dau thau truong mam non SKH" xfId="1489" xr:uid="{00000000-0005-0000-0000-0000DF060000}"/>
    <cellStyle name="Dziesiętny_Invoices2001Slovakia_TDT KHANH HOA_bieu ke hoach dau thau truong mam non SKH" xfId="1490" xr:uid="{00000000-0005-0000-0000-0000E0060000}"/>
    <cellStyle name="Dziesietny_Invoices2001Slovakia_TDT KHANH HOA_bieu tong hop lai kh von 2011 gui phong TH-KTDN" xfId="1491" xr:uid="{00000000-0005-0000-0000-0000E1060000}"/>
    <cellStyle name="Dziesiętny_Invoices2001Slovakia_TDT KHANH HOA_bieu tong hop lai kh von 2011 gui phong TH-KTDN" xfId="1492" xr:uid="{00000000-0005-0000-0000-0000E2060000}"/>
    <cellStyle name="Dziesietny_Invoices2001Slovakia_TDT KHANH HOA_bieu tong hop lai kh von 2011 gui phong TH-KTDN 2" xfId="1493" xr:uid="{00000000-0005-0000-0000-0000E3060000}"/>
    <cellStyle name="Dziesiętny_Invoices2001Slovakia_TDT KHANH HOA_bieu tong hop lai kh von 2011 gui phong TH-KTDN 2" xfId="1494" xr:uid="{00000000-0005-0000-0000-0000E4060000}"/>
    <cellStyle name="Dziesietny_Invoices2001Slovakia_TDT KHANH HOA_Book1" xfId="1495" xr:uid="{00000000-0005-0000-0000-0000E5060000}"/>
    <cellStyle name="Dziesiętny_Invoices2001Slovakia_TDT KHANH HOA_Book1" xfId="1496" xr:uid="{00000000-0005-0000-0000-0000E6060000}"/>
    <cellStyle name="Dziesietny_Invoices2001Slovakia_TDT KHANH HOA_Book1 2" xfId="3508" xr:uid="{00000000-0005-0000-0000-0000E7060000}"/>
    <cellStyle name="Dziesiętny_Invoices2001Slovakia_TDT KHANH HOA_Book1 2" xfId="3509" xr:uid="{00000000-0005-0000-0000-0000E8060000}"/>
    <cellStyle name="Dziesietny_Invoices2001Slovakia_TDT KHANH HOA_Book1 3" xfId="3565" xr:uid="{00000000-0005-0000-0000-0000E9060000}"/>
    <cellStyle name="Dziesiętny_Invoices2001Slovakia_TDT KHANH HOA_Book1 3" xfId="3564" xr:uid="{00000000-0005-0000-0000-0000EA060000}"/>
    <cellStyle name="Dziesietny_Invoices2001Slovakia_TDT KHANH HOA_Book1_1" xfId="1497" xr:uid="{00000000-0005-0000-0000-0000EB060000}"/>
    <cellStyle name="Dziesiętny_Invoices2001Slovakia_TDT KHANH HOA_Book1_1" xfId="1498" xr:uid="{00000000-0005-0000-0000-0000EC060000}"/>
    <cellStyle name="Dziesietny_Invoices2001Slovakia_TDT KHANH HOA_Book1_1 2" xfId="3699" xr:uid="{00000000-0005-0000-0000-0000ED060000}"/>
    <cellStyle name="Dziesiętny_Invoices2001Slovakia_TDT KHANH HOA_Book1_1 2" xfId="3700" xr:uid="{00000000-0005-0000-0000-0000EE060000}"/>
    <cellStyle name="Dziesietny_Invoices2001Slovakia_TDT KHANH HOA_Book1_1 3" xfId="3733" xr:uid="{00000000-0005-0000-0000-0000EF060000}"/>
    <cellStyle name="Dziesiętny_Invoices2001Slovakia_TDT KHANH HOA_Book1_1 3" xfId="3732" xr:uid="{00000000-0005-0000-0000-0000F0060000}"/>
    <cellStyle name="Dziesietny_Invoices2001Slovakia_TDT KHANH HOA_Book1_1_ke hoach dau thau 30-6-2010" xfId="1499" xr:uid="{00000000-0005-0000-0000-0000F1060000}"/>
    <cellStyle name="Dziesiętny_Invoices2001Slovakia_TDT KHANH HOA_Book1_1_ke hoach dau thau 30-6-2010" xfId="1500" xr:uid="{00000000-0005-0000-0000-0000F2060000}"/>
    <cellStyle name="Dziesietny_Invoices2001Slovakia_TDT KHANH HOA_Book1_2" xfId="1501" xr:uid="{00000000-0005-0000-0000-0000F3060000}"/>
    <cellStyle name="Dziesiętny_Invoices2001Slovakia_TDT KHANH HOA_Book1_2" xfId="1502" xr:uid="{00000000-0005-0000-0000-0000F4060000}"/>
    <cellStyle name="Dziesietny_Invoices2001Slovakia_TDT KHANH HOA_Book1_2 2" xfId="3701" xr:uid="{00000000-0005-0000-0000-0000F5060000}"/>
    <cellStyle name="Dziesiętny_Invoices2001Slovakia_TDT KHANH HOA_Book1_2 2" xfId="3702" xr:uid="{00000000-0005-0000-0000-0000F6060000}"/>
    <cellStyle name="Dziesietny_Invoices2001Slovakia_TDT KHANH HOA_Book1_2 3" xfId="3731" xr:uid="{00000000-0005-0000-0000-0000F7060000}"/>
    <cellStyle name="Dziesiętny_Invoices2001Slovakia_TDT KHANH HOA_Book1_2 3" xfId="3730" xr:uid="{00000000-0005-0000-0000-0000F8060000}"/>
    <cellStyle name="Dziesietny_Invoices2001Slovakia_TDT KHANH HOA_Book1_Book1" xfId="1503" xr:uid="{00000000-0005-0000-0000-0000F9060000}"/>
    <cellStyle name="Dziesiętny_Invoices2001Slovakia_TDT KHANH HOA_Book1_Book1" xfId="1504" xr:uid="{00000000-0005-0000-0000-0000FA060000}"/>
    <cellStyle name="Dziesietny_Invoices2001Slovakia_TDT KHANH HOA_Book1_Book1 2" xfId="3510" xr:uid="{00000000-0005-0000-0000-0000FB060000}"/>
    <cellStyle name="Dziesiętny_Invoices2001Slovakia_TDT KHANH HOA_Book1_Book1 2" xfId="3511" xr:uid="{00000000-0005-0000-0000-0000FC060000}"/>
    <cellStyle name="Dziesietny_Invoices2001Slovakia_TDT KHANH HOA_Book1_Book1 3" xfId="3562" xr:uid="{00000000-0005-0000-0000-0000FD060000}"/>
    <cellStyle name="Dziesiętny_Invoices2001Slovakia_TDT KHANH HOA_Book1_Book1 3" xfId="3561" xr:uid="{00000000-0005-0000-0000-0000FE060000}"/>
    <cellStyle name="Dziesietny_Invoices2001Slovakia_TDT KHANH HOA_Book1_DTTD chieng chan Tham lai 29-9-2009" xfId="1505" xr:uid="{00000000-0005-0000-0000-0000FF060000}"/>
    <cellStyle name="Dziesiętny_Invoices2001Slovakia_TDT KHANH HOA_Book1_DTTD chieng chan Tham lai 29-9-2009" xfId="1506" xr:uid="{00000000-0005-0000-0000-000000070000}"/>
    <cellStyle name="Dziesietny_Invoices2001Slovakia_TDT KHANH HOA_Book1_DTTD chieng chan Tham lai 29-9-2009 2" xfId="3512" xr:uid="{00000000-0005-0000-0000-000001070000}"/>
    <cellStyle name="Dziesiętny_Invoices2001Slovakia_TDT KHANH HOA_Book1_DTTD chieng chan Tham lai 29-9-2009 2" xfId="3513" xr:uid="{00000000-0005-0000-0000-000002070000}"/>
    <cellStyle name="Dziesietny_Invoices2001Slovakia_TDT KHANH HOA_Book1_DTTD chieng chan Tham lai 29-9-2009 3" xfId="3560" xr:uid="{00000000-0005-0000-0000-000003070000}"/>
    <cellStyle name="Dziesiętny_Invoices2001Slovakia_TDT KHANH HOA_Book1_DTTD chieng chan Tham lai 29-9-2009 3" xfId="3559" xr:uid="{00000000-0005-0000-0000-000004070000}"/>
    <cellStyle name="Dziesietny_Invoices2001Slovakia_TDT KHANH HOA_Book1_Ke hoach 2010 (theo doi 11-8-2010)" xfId="1507" xr:uid="{00000000-0005-0000-0000-000005070000}"/>
    <cellStyle name="Dziesiętny_Invoices2001Slovakia_TDT KHANH HOA_Book1_Ke hoach 2010 (theo doi 11-8-2010)" xfId="1508" xr:uid="{00000000-0005-0000-0000-000006070000}"/>
    <cellStyle name="Dziesietny_Invoices2001Slovakia_TDT KHANH HOA_Book1_Ke hoach 2010 (theo doi 11-8-2010) 2" xfId="3703" xr:uid="{00000000-0005-0000-0000-000007070000}"/>
    <cellStyle name="Dziesiętny_Invoices2001Slovakia_TDT KHANH HOA_Book1_Ke hoach 2010 (theo doi 11-8-2010) 2" xfId="3704" xr:uid="{00000000-0005-0000-0000-000008070000}"/>
    <cellStyle name="Dziesietny_Invoices2001Slovakia_TDT KHANH HOA_Book1_Ke hoach 2010 (theo doi 11-8-2010) 3" xfId="3729" xr:uid="{00000000-0005-0000-0000-000009070000}"/>
    <cellStyle name="Dziesiętny_Invoices2001Slovakia_TDT KHANH HOA_Book1_Ke hoach 2010 (theo doi 11-8-2010) 3" xfId="3728" xr:uid="{00000000-0005-0000-0000-00000A070000}"/>
    <cellStyle name="Dziesietny_Invoices2001Slovakia_TDT KHANH HOA_Book1_ke hoach dau thau 30-6-2010" xfId="1509" xr:uid="{00000000-0005-0000-0000-00000B070000}"/>
    <cellStyle name="Dziesiętny_Invoices2001Slovakia_TDT KHANH HOA_Book1_ke hoach dau thau 30-6-2010" xfId="1510" xr:uid="{00000000-0005-0000-0000-00000C070000}"/>
    <cellStyle name="Dziesietny_Invoices2001Slovakia_TDT KHANH HOA_Book1_ke hoach dau thau 30-6-2010 2" xfId="1511" xr:uid="{00000000-0005-0000-0000-00000D070000}"/>
    <cellStyle name="Dziesiętny_Invoices2001Slovakia_TDT KHANH HOA_Book1_ke hoach dau thau 30-6-2010 2" xfId="1512" xr:uid="{00000000-0005-0000-0000-00000E070000}"/>
    <cellStyle name="Dziesietny_Invoices2001Slovakia_TDT KHANH HOA_Book1_KH Von 2012 gui BKH 1" xfId="1513" xr:uid="{00000000-0005-0000-0000-00000F070000}"/>
    <cellStyle name="Dziesiętny_Invoices2001Slovakia_TDT KHANH HOA_Book1_KH Von 2012 gui BKH 1" xfId="1514" xr:uid="{00000000-0005-0000-0000-000010070000}"/>
    <cellStyle name="Dziesietny_Invoices2001Slovakia_TDT KHANH HOA_Book1_KH Von 2012 gui BKH 2" xfId="1515" xr:uid="{00000000-0005-0000-0000-000011070000}"/>
    <cellStyle name="Dziesiętny_Invoices2001Slovakia_TDT KHANH HOA_Book1_KH Von 2012 gui BKH 2" xfId="1516" xr:uid="{00000000-0005-0000-0000-000012070000}"/>
    <cellStyle name="Dziesietny_Invoices2001Slovakia_TDT KHANH HOA_Chi tieu KH nam 2009" xfId="1517" xr:uid="{00000000-0005-0000-0000-000017070000}"/>
    <cellStyle name="Dziesiętny_Invoices2001Slovakia_TDT KHANH HOA_Chi tieu KH nam 2009" xfId="1518" xr:uid="{00000000-0005-0000-0000-000018070000}"/>
    <cellStyle name="Dziesietny_Invoices2001Slovakia_TDT KHANH HOA_Chi tieu KH nam 2009 2" xfId="3705" xr:uid="{00000000-0005-0000-0000-000019070000}"/>
    <cellStyle name="Dziesiętny_Invoices2001Slovakia_TDT KHANH HOA_Chi tieu KH nam 2009 2" xfId="3706" xr:uid="{00000000-0005-0000-0000-00001A070000}"/>
    <cellStyle name="Dziesietny_Invoices2001Slovakia_TDT KHANH HOA_Chi tieu KH nam 2009 3" xfId="3727" xr:uid="{00000000-0005-0000-0000-00001B070000}"/>
    <cellStyle name="Dziesiętny_Invoices2001Slovakia_TDT KHANH HOA_Chi tieu KH nam 2009 3" xfId="3726" xr:uid="{00000000-0005-0000-0000-00001C070000}"/>
    <cellStyle name="Dziesietny_Invoices2001Slovakia_TDT KHANH HOA_Copy of KH PHAN BO VON ĐỐI ỨNG NAM 2011 (30 TY phuong án gop WB)" xfId="1519" xr:uid="{00000000-0005-0000-0000-000013070000}"/>
    <cellStyle name="Dziesiętny_Invoices2001Slovakia_TDT KHANH HOA_Copy of KH PHAN BO VON ĐỐI ỨNG NAM 2011 (30 TY phuong án gop WB)" xfId="1520" xr:uid="{00000000-0005-0000-0000-000014070000}"/>
    <cellStyle name="Dziesietny_Invoices2001Slovakia_TDT KHANH HOA_Copy of KH PHAN BO VON ĐỐI ỨNG NAM 2011 (30 TY phuong án gop WB) 2" xfId="1521" xr:uid="{00000000-0005-0000-0000-000015070000}"/>
    <cellStyle name="Dziesiętny_Invoices2001Slovakia_TDT KHANH HOA_Copy of KH PHAN BO VON ĐỐI ỨNG NAM 2011 (30 TY phuong án gop WB) 2" xfId="1522" xr:uid="{00000000-0005-0000-0000-000016070000}"/>
    <cellStyle name="Dziesietny_Invoices2001Slovakia_TDT KHANH HOA_DT 1751 Muong Khoa" xfId="1523" xr:uid="{00000000-0005-0000-0000-00001D070000}"/>
    <cellStyle name="Dziesiętny_Invoices2001Slovakia_TDT KHANH HOA_DT 1751 Muong Khoa" xfId="1524" xr:uid="{00000000-0005-0000-0000-00001E070000}"/>
    <cellStyle name="Dziesietny_Invoices2001Slovakia_TDT KHANH HOA_DT 1751 Muong Khoa 2" xfId="3514" xr:uid="{00000000-0005-0000-0000-00001F070000}"/>
    <cellStyle name="Dziesiętny_Invoices2001Slovakia_TDT KHANH HOA_DT 1751 Muong Khoa 2" xfId="3515" xr:uid="{00000000-0005-0000-0000-000020070000}"/>
    <cellStyle name="Dziesietny_Invoices2001Slovakia_TDT KHANH HOA_DT 1751 Muong Khoa 3" xfId="3558" xr:uid="{00000000-0005-0000-0000-000021070000}"/>
    <cellStyle name="Dziesiętny_Invoices2001Slovakia_TDT KHANH HOA_DT 1751 Muong Khoa 3" xfId="3557" xr:uid="{00000000-0005-0000-0000-000022070000}"/>
    <cellStyle name="Dziesietny_Invoices2001Slovakia_TDT KHANH HOA_DT tieu hoc diem TDC ban Cho 28-02-09" xfId="1525" xr:uid="{00000000-0005-0000-0000-000023070000}"/>
    <cellStyle name="Dziesiętny_Invoices2001Slovakia_TDT KHANH HOA_DT tieu hoc diem TDC ban Cho 28-02-09" xfId="1526" xr:uid="{00000000-0005-0000-0000-000024070000}"/>
    <cellStyle name="Dziesietny_Invoices2001Slovakia_TDT KHANH HOA_DT tieu hoc diem TDC ban Cho 28-02-09 2" xfId="3707" xr:uid="{00000000-0005-0000-0000-000025070000}"/>
    <cellStyle name="Dziesiętny_Invoices2001Slovakia_TDT KHANH HOA_DT tieu hoc diem TDC ban Cho 28-02-09 2" xfId="3708" xr:uid="{00000000-0005-0000-0000-000026070000}"/>
    <cellStyle name="Dziesietny_Invoices2001Slovakia_TDT KHANH HOA_DT tieu hoc diem TDC ban Cho 28-02-09 3" xfId="3725" xr:uid="{00000000-0005-0000-0000-000027070000}"/>
    <cellStyle name="Dziesiętny_Invoices2001Slovakia_TDT KHANH HOA_DT tieu hoc diem TDC ban Cho 28-02-09 3" xfId="3724" xr:uid="{00000000-0005-0000-0000-000028070000}"/>
    <cellStyle name="Dziesietny_Invoices2001Slovakia_TDT KHANH HOA_DTTD chieng chan Tham lai 29-9-2009" xfId="1527" xr:uid="{00000000-0005-0000-0000-000029070000}"/>
    <cellStyle name="Dziesiętny_Invoices2001Slovakia_TDT KHANH HOA_DTTD chieng chan Tham lai 29-9-2009" xfId="1528" xr:uid="{00000000-0005-0000-0000-00002A070000}"/>
    <cellStyle name="Dziesietny_Invoices2001Slovakia_TDT KHANH HOA_DTTD chieng chan Tham lai 29-9-2009 2" xfId="1529" xr:uid="{00000000-0005-0000-0000-00002B070000}"/>
    <cellStyle name="Dziesiętny_Invoices2001Slovakia_TDT KHANH HOA_DTTD chieng chan Tham lai 29-9-2009 2" xfId="1530" xr:uid="{00000000-0005-0000-0000-00002C070000}"/>
    <cellStyle name="Dziesietny_Invoices2001Slovakia_TDT KHANH HOA_Du toan nuoc San Thang (GD2)" xfId="1531" xr:uid="{00000000-0005-0000-0000-00002D070000}"/>
    <cellStyle name="Dziesiętny_Invoices2001Slovakia_TDT KHANH HOA_Du toan nuoc San Thang (GD2)" xfId="1532" xr:uid="{00000000-0005-0000-0000-00002E070000}"/>
    <cellStyle name="Dziesietny_Invoices2001Slovakia_TDT KHANH HOA_Du toan nuoc San Thang (GD2) 2" xfId="3516" xr:uid="{00000000-0005-0000-0000-00002F070000}"/>
    <cellStyle name="Dziesiętny_Invoices2001Slovakia_TDT KHANH HOA_Du toan nuoc San Thang (GD2) 2" xfId="3517" xr:uid="{00000000-0005-0000-0000-000030070000}"/>
    <cellStyle name="Dziesietny_Invoices2001Slovakia_TDT KHANH HOA_Du toan nuoc San Thang (GD2) 3" xfId="3556" xr:uid="{00000000-0005-0000-0000-000031070000}"/>
    <cellStyle name="Dziesiętny_Invoices2001Slovakia_TDT KHANH HOA_Du toan nuoc San Thang (GD2) 3" xfId="3555" xr:uid="{00000000-0005-0000-0000-000032070000}"/>
    <cellStyle name="Dziesietny_Invoices2001Slovakia_TDT KHANH HOA_GVL" xfId="1533" xr:uid="{00000000-0005-0000-0000-000033070000}"/>
    <cellStyle name="Dziesiętny_Invoices2001Slovakia_TDT KHANH HOA_GVL" xfId="1534" xr:uid="{00000000-0005-0000-0000-000034070000}"/>
    <cellStyle name="Dziesietny_Invoices2001Slovakia_TDT KHANH HOA_GVL 2" xfId="1535" xr:uid="{00000000-0005-0000-0000-000035070000}"/>
    <cellStyle name="Dziesiętny_Invoices2001Slovakia_TDT KHANH HOA_GVL 2" xfId="1536" xr:uid="{00000000-0005-0000-0000-000036070000}"/>
    <cellStyle name="Dziesietny_Invoices2001Slovakia_TDT KHANH HOA_ke hoach dau thau 30-6-2010" xfId="1537" xr:uid="{00000000-0005-0000-0000-000037070000}"/>
    <cellStyle name="Dziesiętny_Invoices2001Slovakia_TDT KHANH HOA_ke hoach dau thau 30-6-2010" xfId="1538" xr:uid="{00000000-0005-0000-0000-000038070000}"/>
    <cellStyle name="Dziesietny_Invoices2001Slovakia_TDT KHANH HOA_ke hoach dau thau 30-6-2010 2" xfId="3518" xr:uid="{00000000-0005-0000-0000-000039070000}"/>
    <cellStyle name="Dziesiętny_Invoices2001Slovakia_TDT KHANH HOA_ke hoach dau thau 30-6-2010 2" xfId="3519" xr:uid="{00000000-0005-0000-0000-00003A070000}"/>
    <cellStyle name="Dziesietny_Invoices2001Slovakia_TDT KHANH HOA_ke hoach dau thau 30-6-2010 3" xfId="3552" xr:uid="{00000000-0005-0000-0000-00003B070000}"/>
    <cellStyle name="Dziesiętny_Invoices2001Slovakia_TDT KHANH HOA_ke hoach dau thau 30-6-2010 3" xfId="3551" xr:uid="{00000000-0005-0000-0000-00003C070000}"/>
    <cellStyle name="Dziesietny_Invoices2001Slovakia_TDT KHANH HOA_KH Von 2012 gui BKH 1" xfId="1539" xr:uid="{00000000-0005-0000-0000-00003D070000}"/>
    <cellStyle name="Dziesiętny_Invoices2001Slovakia_TDT KHANH HOA_KH Von 2012 gui BKH 1" xfId="1540" xr:uid="{00000000-0005-0000-0000-00003E070000}"/>
    <cellStyle name="Dziesietny_Invoices2001Slovakia_TDT KHANH HOA_KH Von 2012 gui BKH 1 2" xfId="1541" xr:uid="{00000000-0005-0000-0000-00003F070000}"/>
    <cellStyle name="Dziesiętny_Invoices2001Slovakia_TDT KHANH HOA_KH Von 2012 gui BKH 1 2" xfId="1542" xr:uid="{00000000-0005-0000-0000-000040070000}"/>
    <cellStyle name="Dziesietny_Invoices2001Slovakia_TDT KHANH HOA_QD ke hoach dau thau" xfId="1543" xr:uid="{00000000-0005-0000-0000-000041070000}"/>
    <cellStyle name="Dziesiętny_Invoices2001Slovakia_TDT KHANH HOA_QD ke hoach dau thau" xfId="1544" xr:uid="{00000000-0005-0000-0000-000042070000}"/>
    <cellStyle name="Dziesietny_Invoices2001Slovakia_TDT KHANH HOA_QD ke hoach dau thau 2" xfId="3520" xr:uid="{00000000-0005-0000-0000-000043070000}"/>
    <cellStyle name="Dziesiętny_Invoices2001Slovakia_TDT KHANH HOA_QD ke hoach dau thau 2" xfId="3521" xr:uid="{00000000-0005-0000-0000-000044070000}"/>
    <cellStyle name="Dziesietny_Invoices2001Slovakia_TDT KHANH HOA_QD ke hoach dau thau 3" xfId="3550" xr:uid="{00000000-0005-0000-0000-000045070000}"/>
    <cellStyle name="Dziesiętny_Invoices2001Slovakia_TDT KHANH HOA_QD ke hoach dau thau 3" xfId="3549" xr:uid="{00000000-0005-0000-0000-000046070000}"/>
    <cellStyle name="Dziesietny_Invoices2001Slovakia_TDT KHANH HOA_Ra soat KH von 2011 (Huy-11-11-11)" xfId="1545" xr:uid="{00000000-0005-0000-0000-000047070000}"/>
    <cellStyle name="Dziesiętny_Invoices2001Slovakia_TDT KHANH HOA_Ra soat KH von 2011 (Huy-11-11-11)" xfId="1546" xr:uid="{00000000-0005-0000-0000-000048070000}"/>
    <cellStyle name="Dziesietny_Invoices2001Slovakia_TDT KHANH HOA_Ra soat KH von 2011 (Huy-11-11-11) 2" xfId="3709" xr:uid="{00000000-0005-0000-0000-000049070000}"/>
    <cellStyle name="Dziesiętny_Invoices2001Slovakia_TDT KHANH HOA_Ra soat KH von 2011 (Huy-11-11-11) 2" xfId="3710" xr:uid="{00000000-0005-0000-0000-00004A070000}"/>
    <cellStyle name="Dziesietny_Invoices2001Slovakia_TDT KHANH HOA_Ra soat KH von 2011 (Huy-11-11-11) 3" xfId="3723" xr:uid="{00000000-0005-0000-0000-00004B070000}"/>
    <cellStyle name="Dziesiętny_Invoices2001Slovakia_TDT KHANH HOA_Ra soat KH von 2011 (Huy-11-11-11) 3" xfId="3776" xr:uid="{00000000-0005-0000-0000-00004C070000}"/>
    <cellStyle name="Dziesietny_Invoices2001Slovakia_TDT KHANH HOA_Sheet2" xfId="1547" xr:uid="{00000000-0005-0000-0000-00004D070000}"/>
    <cellStyle name="Dziesiętny_Invoices2001Slovakia_TDT KHANH HOA_Sheet2" xfId="1548" xr:uid="{00000000-0005-0000-0000-00004E070000}"/>
    <cellStyle name="Dziesietny_Invoices2001Slovakia_TDT KHANH HOA_Sheet2 2" xfId="3522" xr:uid="{00000000-0005-0000-0000-00004F070000}"/>
    <cellStyle name="Dziesiętny_Invoices2001Slovakia_TDT KHANH HOA_Sheet2 2" xfId="3523" xr:uid="{00000000-0005-0000-0000-000050070000}"/>
    <cellStyle name="Dziesietny_Invoices2001Slovakia_TDT KHANH HOA_Sheet2 3" xfId="3548" xr:uid="{00000000-0005-0000-0000-000051070000}"/>
    <cellStyle name="Dziesiętny_Invoices2001Slovakia_TDT KHANH HOA_Sheet2 3" xfId="3547" xr:uid="{00000000-0005-0000-0000-000052070000}"/>
    <cellStyle name="Dziesietny_Invoices2001Slovakia_TDT KHANH HOA_Tienluong" xfId="1549" xr:uid="{00000000-0005-0000-0000-000053070000}"/>
    <cellStyle name="Dziesiętny_Invoices2001Slovakia_TDT KHANH HOA_Tienluong" xfId="1550" xr:uid="{00000000-0005-0000-0000-000054070000}"/>
    <cellStyle name="Dziesietny_Invoices2001Slovakia_TDT KHANH HOA_Tienluong 2" xfId="3711" xr:uid="{00000000-0005-0000-0000-000055070000}"/>
    <cellStyle name="Dziesiętny_Invoices2001Slovakia_TDT KHANH HOA_Tienluong 2" xfId="3712" xr:uid="{00000000-0005-0000-0000-000056070000}"/>
    <cellStyle name="Dziesietny_Invoices2001Slovakia_TDT KHANH HOA_Tienluong 3" xfId="3722" xr:uid="{00000000-0005-0000-0000-000057070000}"/>
    <cellStyle name="Dziesiętny_Invoices2001Slovakia_TDT KHANH HOA_Tienluong 3" xfId="3721" xr:uid="{00000000-0005-0000-0000-000058070000}"/>
    <cellStyle name="Dziesietny_Invoices2001Slovakia_TDT KHANH HOA_tinh toan hoang ha" xfId="1551" xr:uid="{00000000-0005-0000-0000-000059070000}"/>
    <cellStyle name="Dziesiętny_Invoices2001Slovakia_TDT KHANH HOA_tinh toan hoang ha" xfId="1552" xr:uid="{00000000-0005-0000-0000-00005A070000}"/>
    <cellStyle name="Dziesietny_Invoices2001Slovakia_TDT KHANH HOA_tinh toan hoang ha 2" xfId="3524" xr:uid="{00000000-0005-0000-0000-00005B070000}"/>
    <cellStyle name="Dziesiętny_Invoices2001Slovakia_TDT KHANH HOA_tinh toan hoang ha 2" xfId="3525" xr:uid="{00000000-0005-0000-0000-00005C070000}"/>
    <cellStyle name="Dziesietny_Invoices2001Slovakia_TDT KHANH HOA_tinh toan hoang ha 3" xfId="3546" xr:uid="{00000000-0005-0000-0000-00005D070000}"/>
    <cellStyle name="Dziesiętny_Invoices2001Slovakia_TDT KHANH HOA_tinh toan hoang ha 3" xfId="3388" xr:uid="{00000000-0005-0000-0000-00005E070000}"/>
    <cellStyle name="Dziesietny_Invoices2001Slovakia_TDT KHANH HOA_Tong hop Cac tuyen(9-1-06)" xfId="1553" xr:uid="{00000000-0005-0000-0000-00005F070000}"/>
    <cellStyle name="Dziesiętny_Invoices2001Slovakia_TDT KHANH HOA_Tong hop Cac tuyen(9-1-06)" xfId="1554" xr:uid="{00000000-0005-0000-0000-000060070000}"/>
    <cellStyle name="Dziesietny_Invoices2001Slovakia_TDT KHANH HOA_Tong hop Cac tuyen(9-1-06) 2" xfId="3526" xr:uid="{00000000-0005-0000-0000-000061070000}"/>
    <cellStyle name="Dziesiętny_Invoices2001Slovakia_TDT KHANH HOA_Tong hop Cac tuyen(9-1-06) 2" xfId="3527" xr:uid="{00000000-0005-0000-0000-000062070000}"/>
    <cellStyle name="Dziesietny_Invoices2001Slovakia_TDT KHANH HOA_Tong hop Cac tuyen(9-1-06) 3" xfId="3545" xr:uid="{00000000-0005-0000-0000-000063070000}"/>
    <cellStyle name="Dziesiętny_Invoices2001Slovakia_TDT KHANH HOA_Tong hop Cac tuyen(9-1-06) 3" xfId="3544" xr:uid="{00000000-0005-0000-0000-000064070000}"/>
    <cellStyle name="Dziesietny_Invoices2001Slovakia_TDT KHANH HOA_Tong hop Cac tuyen(9-1-06)_bieu tong hop lai kh von 2011 gui phong TH-KTDN" xfId="1555" xr:uid="{00000000-0005-0000-0000-000065070000}"/>
    <cellStyle name="Dziesiętny_Invoices2001Slovakia_TDT KHANH HOA_Tong hop Cac tuyen(9-1-06)_bieu tong hop lai kh von 2011 gui phong TH-KTDN" xfId="1556" xr:uid="{00000000-0005-0000-0000-000066070000}"/>
    <cellStyle name="Dziesietny_Invoices2001Slovakia_TDT KHANH HOA_Tong hop Cac tuyen(9-1-06)_Copy of KH PHAN BO VON ĐỐI ỨNG NAM 2011 (30 TY phuong án gop WB)" xfId="1557" xr:uid="{00000000-0005-0000-0000-000067070000}"/>
    <cellStyle name="Dziesiętny_Invoices2001Slovakia_TDT KHANH HOA_Tong hop Cac tuyen(9-1-06)_Copy of KH PHAN BO VON ĐỐI ỨNG NAM 2011 (30 TY phuong án gop WB)" xfId="1558" xr:uid="{00000000-0005-0000-0000-000068070000}"/>
    <cellStyle name="Dziesietny_Invoices2001Slovakia_TDT KHANH HOA_Tong hop Cac tuyen(9-1-06)_Ke hoach 2010 (theo doi 11-8-2010)" xfId="1559" xr:uid="{00000000-0005-0000-0000-000069070000}"/>
    <cellStyle name="Dziesiętny_Invoices2001Slovakia_TDT KHANH HOA_Tong hop Cac tuyen(9-1-06)_Ke hoach 2010 (theo doi 11-8-2010)" xfId="1560" xr:uid="{00000000-0005-0000-0000-00006A070000}"/>
    <cellStyle name="Dziesietny_Invoices2001Slovakia_TDT KHANH HOA_Tong hop Cac tuyen(9-1-06)_Ke hoach 2010 (theo doi 11-8-2010) 2" xfId="3528" xr:uid="{00000000-0005-0000-0000-00006B070000}"/>
    <cellStyle name="Dziesiętny_Invoices2001Slovakia_TDT KHANH HOA_Tong hop Cac tuyen(9-1-06)_Ke hoach 2010 (theo doi 11-8-2010) 2" xfId="3529" xr:uid="{00000000-0005-0000-0000-00006C070000}"/>
    <cellStyle name="Dziesietny_Invoices2001Slovakia_TDT KHANH HOA_Tong hop Cac tuyen(9-1-06)_Ke hoach 2010 (theo doi 11-8-2010) 3" xfId="3631" xr:uid="{00000000-0005-0000-0000-00006D070000}"/>
    <cellStyle name="Dziesiętny_Invoices2001Slovakia_TDT KHANH HOA_Tong hop Cac tuyen(9-1-06)_Ke hoach 2010 (theo doi 11-8-2010) 3" xfId="3543" xr:uid="{00000000-0005-0000-0000-00006E070000}"/>
    <cellStyle name="Dziesietny_Invoices2001Slovakia_TDT KHANH HOA_Tong hop Cac tuyen(9-1-06)_KH Von 2012 gui BKH 1" xfId="1561" xr:uid="{00000000-0005-0000-0000-00006F070000}"/>
    <cellStyle name="Dziesiętny_Invoices2001Slovakia_TDT KHANH HOA_Tong hop Cac tuyen(9-1-06)_KH Von 2012 gui BKH 1" xfId="1562" xr:uid="{00000000-0005-0000-0000-000070070000}"/>
    <cellStyle name="Dziesietny_Invoices2001Slovakia_TDT KHANH HOA_Tong hop Cac tuyen(9-1-06)_QD ke hoach dau thau" xfId="1563" xr:uid="{00000000-0005-0000-0000-000071070000}"/>
    <cellStyle name="Dziesiętny_Invoices2001Slovakia_TDT KHANH HOA_Tong hop Cac tuyen(9-1-06)_QD ke hoach dau thau" xfId="1564" xr:uid="{00000000-0005-0000-0000-000072070000}"/>
    <cellStyle name="Dziesietny_Invoices2001Slovakia_TDT KHANH HOA_Tong hop Cac tuyen(9-1-06)_QD ke hoach dau thau 2" xfId="3530" xr:uid="{00000000-0005-0000-0000-000073070000}"/>
    <cellStyle name="Dziesiętny_Invoices2001Slovakia_TDT KHANH HOA_Tong hop Cac tuyen(9-1-06)_QD ke hoach dau thau 2" xfId="3531" xr:uid="{00000000-0005-0000-0000-000074070000}"/>
    <cellStyle name="Dziesietny_Invoices2001Slovakia_TDT KHANH HOA_Tong hop Cac tuyen(9-1-06)_QD ke hoach dau thau 3" xfId="3542" xr:uid="{00000000-0005-0000-0000-000075070000}"/>
    <cellStyle name="Dziesiętny_Invoices2001Slovakia_TDT KHANH HOA_Tong hop Cac tuyen(9-1-06)_QD ke hoach dau thau 3" xfId="3541" xr:uid="{00000000-0005-0000-0000-000076070000}"/>
    <cellStyle name="Dziesietny_Invoices2001Slovakia_TDT KHANH HOA_Tong hop Cac tuyen(9-1-06)_Tong von ĐTPT" xfId="1565" xr:uid="{00000000-0005-0000-0000-000077070000}"/>
    <cellStyle name="Dziesiętny_Invoices2001Slovakia_TDT KHANH HOA_Tong hop Cac tuyen(9-1-06)_Tong von ĐTPT" xfId="1566" xr:uid="{00000000-0005-0000-0000-000078070000}"/>
    <cellStyle name="Dziesietny_Invoices2001Slovakia_TDT KHANH HOA_Tong hop Cac tuyen(9-1-06)_Tong von ĐTPT 2" xfId="3532" xr:uid="{00000000-0005-0000-0000-000079070000}"/>
    <cellStyle name="Dziesiętny_Invoices2001Slovakia_TDT KHANH HOA_Tong hop Cac tuyen(9-1-06)_Tong von ĐTPT 2" xfId="3533" xr:uid="{00000000-0005-0000-0000-00007A070000}"/>
    <cellStyle name="Dziesietny_Invoices2001Slovakia_TDT KHANH HOA_Tong hop Cac tuyen(9-1-06)_Tong von ĐTPT 3" xfId="3540" xr:uid="{00000000-0005-0000-0000-00007B070000}"/>
    <cellStyle name="Dziesiętny_Invoices2001Slovakia_TDT KHANH HOA_Tong hop Cac tuyen(9-1-06)_Tong von ĐTPT 3" xfId="3539" xr:uid="{00000000-0005-0000-0000-00007C070000}"/>
    <cellStyle name="Dziesietny_Invoices2001Slovakia_TDT KHANH HOA_Tong von ĐTPT" xfId="1567" xr:uid="{00000000-0005-0000-0000-00007D070000}"/>
    <cellStyle name="Dziesiętny_Invoices2001Slovakia_TDT KHANH HOA_Tong von ĐTPT" xfId="1568" xr:uid="{00000000-0005-0000-0000-00007E070000}"/>
    <cellStyle name="Dziesietny_Invoices2001Slovakia_TDT KHANH HOA_Tong von ĐTPT 2" xfId="3713" xr:uid="{00000000-0005-0000-0000-00007F070000}"/>
    <cellStyle name="Dziesiętny_Invoices2001Slovakia_TDT KHANH HOA_Tong von ĐTPT 2" xfId="3714" xr:uid="{00000000-0005-0000-0000-000080070000}"/>
    <cellStyle name="Dziesietny_Invoices2001Slovakia_TDT KHANH HOA_Tong von ĐTPT 3" xfId="3720" xr:uid="{00000000-0005-0000-0000-000081070000}"/>
    <cellStyle name="Dziesiętny_Invoices2001Slovakia_TDT KHANH HOA_Tong von ĐTPT 3" xfId="3654" xr:uid="{00000000-0005-0000-0000-000082070000}"/>
    <cellStyle name="Dziesietny_Invoices2001Slovakia_TDT KHANH HOA_TU VAN THUY LOI THAM  PHE" xfId="1569" xr:uid="{00000000-0005-0000-0000-000083070000}"/>
    <cellStyle name="Dziesiętny_Invoices2001Slovakia_TDT KHANH HOA_TU VAN THUY LOI THAM  PHE" xfId="1570" xr:uid="{00000000-0005-0000-0000-000084070000}"/>
    <cellStyle name="Dziesietny_Invoices2001Slovakia_TDT KHANH HOA_TU VAN THUY LOI THAM  PHE 2" xfId="3715" xr:uid="{00000000-0005-0000-0000-000085070000}"/>
    <cellStyle name="Dziesiętny_Invoices2001Slovakia_TDT KHANH HOA_TU VAN THUY LOI THAM  PHE 2" xfId="3716" xr:uid="{00000000-0005-0000-0000-000086070000}"/>
    <cellStyle name="Dziesietny_Invoices2001Slovakia_TDT KHANH HOA_TU VAN THUY LOI THAM  PHE 3" xfId="3718" xr:uid="{00000000-0005-0000-0000-000087070000}"/>
    <cellStyle name="Dziesiętny_Invoices2001Slovakia_TDT KHANH HOA_TU VAN THUY LOI THAM  PHE 3" xfId="3719" xr:uid="{00000000-0005-0000-0000-000088070000}"/>
    <cellStyle name="Dziesietny_Invoices2001Slovakia_TDT KHANH HOA_Viec Huy dang lam" xfId="1571" xr:uid="{00000000-0005-0000-0000-000089070000}"/>
    <cellStyle name="Dziesiętny_Invoices2001Slovakia_TDT KHANH HOA_Viec Huy dang lam" xfId="1572" xr:uid="{00000000-0005-0000-0000-00008A070000}"/>
    <cellStyle name="Dziesietny_Invoices2001Slovakia_TDT KHANH HOA_Viec Huy dang lam 2" xfId="3534" xr:uid="{00000000-0005-0000-0000-00008B070000}"/>
    <cellStyle name="Dziesiętny_Invoices2001Slovakia_TDT KHANH HOA_Viec Huy dang lam 2" xfId="3535" xr:uid="{00000000-0005-0000-0000-00008C070000}"/>
    <cellStyle name="Dziesietny_Invoices2001Slovakia_TDT KHANH HOA_Viec Huy dang lam 3" xfId="3538" xr:uid="{00000000-0005-0000-0000-00008D070000}"/>
    <cellStyle name="Dziesiętny_Invoices2001Slovakia_TDT KHANH HOA_Viec Huy dang lam 3" xfId="3537" xr:uid="{00000000-0005-0000-0000-00008E070000}"/>
    <cellStyle name="Dziesietny_Invoices2001Slovakia_TDT quangngai" xfId="1573" xr:uid="{00000000-0005-0000-0000-00008F070000}"/>
    <cellStyle name="Dziesiętny_Invoices2001Slovakia_TDT quangngai" xfId="1574" xr:uid="{00000000-0005-0000-0000-000090070000}"/>
    <cellStyle name="Dziesietny_Invoices2001Slovakia_Tienluong" xfId="1575" xr:uid="{00000000-0005-0000-0000-000091070000}"/>
    <cellStyle name="Dziesiętny_Invoices2001Slovakia_Tienluong" xfId="1576" xr:uid="{00000000-0005-0000-0000-000092070000}"/>
    <cellStyle name="Dziesietny_Invoices2001Slovakia_Tienluong 2" xfId="3717" xr:uid="{00000000-0005-0000-0000-000093070000}"/>
    <cellStyle name="Dziesiętny_Invoices2001Slovakia_Tong von ĐTPT" xfId="1577" xr:uid="{00000000-0005-0000-0000-000094070000}"/>
    <cellStyle name="Dziesietny_Invoices2001Slovakia_Viec Huy dang lam" xfId="1578" xr:uid="{00000000-0005-0000-0000-000095070000}"/>
    <cellStyle name="Dziesiętny_Invoices2001Slovakia_Viec Huy dang lam" xfId="1579" xr:uid="{00000000-0005-0000-0000-000096070000}"/>
    <cellStyle name="e" xfId="1580" xr:uid="{00000000-0005-0000-0000-000097070000}"/>
    <cellStyle name="e 2" xfId="1581" xr:uid="{00000000-0005-0000-0000-000098070000}"/>
    <cellStyle name="E&amp;Y House" xfId="1582" xr:uid="{00000000-0005-0000-0000-000099070000}"/>
    <cellStyle name="e_bieu ke hoach dau thau" xfId="1583" xr:uid="{00000000-0005-0000-0000-00009A070000}"/>
    <cellStyle name="e_bieu ke hoach dau thau 2" xfId="1584" xr:uid="{00000000-0005-0000-0000-00009B070000}"/>
    <cellStyle name="e_bieu ke hoach dau thau truong mam non SKH" xfId="1585" xr:uid="{00000000-0005-0000-0000-00009C070000}"/>
    <cellStyle name="e_bieu ke hoach dau thau truong mam non SKH 2" xfId="1586" xr:uid="{00000000-0005-0000-0000-00009D070000}"/>
    <cellStyle name="e_Book1" xfId="1587" xr:uid="{00000000-0005-0000-0000-00009E070000}"/>
    <cellStyle name="e_Book1 2" xfId="1588" xr:uid="{00000000-0005-0000-0000-00009F070000}"/>
    <cellStyle name="e_DT tieu hoc diem TDC ban Cho 28-02-09" xfId="1589" xr:uid="{00000000-0005-0000-0000-0000A0070000}"/>
    <cellStyle name="e_DT tieu hoc diem TDC ban Cho 28-02-09 2" xfId="1590" xr:uid="{00000000-0005-0000-0000-0000A1070000}"/>
    <cellStyle name="e_Du toan" xfId="1591" xr:uid="{00000000-0005-0000-0000-0000A2070000}"/>
    <cellStyle name="e_Du toan 2" xfId="1592" xr:uid="{00000000-0005-0000-0000-0000A3070000}"/>
    <cellStyle name="e_Du toan nuoc San Thang (GD2)" xfId="1593" xr:uid="{00000000-0005-0000-0000-0000A4070000}"/>
    <cellStyle name="e_Du toan nuoc San Thang (GD2) 2" xfId="1594" xr:uid="{00000000-0005-0000-0000-0000A5070000}"/>
    <cellStyle name="e_HD TT1" xfId="1595" xr:uid="{00000000-0005-0000-0000-0000A6070000}"/>
    <cellStyle name="e_HD TT1 2" xfId="1596" xr:uid="{00000000-0005-0000-0000-0000A7070000}"/>
    <cellStyle name="e_Nha lop hoc 8 P" xfId="1597" xr:uid="{00000000-0005-0000-0000-0000A8070000}"/>
    <cellStyle name="e_Nha lop hoc 8 P 2" xfId="1598" xr:uid="{00000000-0005-0000-0000-0000A9070000}"/>
    <cellStyle name="e_Tienluong" xfId="1599" xr:uid="{00000000-0005-0000-0000-0000AA070000}"/>
    <cellStyle name="e_Tienluong 2" xfId="1600" xr:uid="{00000000-0005-0000-0000-0000AB070000}"/>
    <cellStyle name="Enter Currency (0)" xfId="1601" xr:uid="{00000000-0005-0000-0000-0000AC070000}"/>
    <cellStyle name="Enter Currency (2)" xfId="1602" xr:uid="{00000000-0005-0000-0000-0000AD070000}"/>
    <cellStyle name="Enter Units (0)" xfId="1603" xr:uid="{00000000-0005-0000-0000-0000AE070000}"/>
    <cellStyle name="Enter Units (1)" xfId="1604" xr:uid="{00000000-0005-0000-0000-0000AF070000}"/>
    <cellStyle name="Enter Units (2)" xfId="1605" xr:uid="{00000000-0005-0000-0000-0000B0070000}"/>
    <cellStyle name="Entered" xfId="1606" xr:uid="{00000000-0005-0000-0000-0000B1070000}"/>
    <cellStyle name="Euro" xfId="1607" xr:uid="{00000000-0005-0000-0000-0000B2070000}"/>
    <cellStyle name="f" xfId="1608" xr:uid="{00000000-0005-0000-0000-0000B3070000}"/>
    <cellStyle name="f 2" xfId="1609" xr:uid="{00000000-0005-0000-0000-0000B4070000}"/>
    <cellStyle name="f_bieu ke hoach dau thau" xfId="1610" xr:uid="{00000000-0005-0000-0000-0000B5070000}"/>
    <cellStyle name="f_bieu ke hoach dau thau 2" xfId="1611" xr:uid="{00000000-0005-0000-0000-0000B6070000}"/>
    <cellStyle name="f_bieu ke hoach dau thau truong mam non SKH" xfId="1612" xr:uid="{00000000-0005-0000-0000-0000B7070000}"/>
    <cellStyle name="f_bieu ke hoach dau thau truong mam non SKH 2" xfId="1613" xr:uid="{00000000-0005-0000-0000-0000B8070000}"/>
    <cellStyle name="f_Book1" xfId="1614" xr:uid="{00000000-0005-0000-0000-0000B9070000}"/>
    <cellStyle name="f_Book1 2" xfId="1615" xr:uid="{00000000-0005-0000-0000-0000BA070000}"/>
    <cellStyle name="f_DT tieu hoc diem TDC ban Cho 28-02-09" xfId="1616" xr:uid="{00000000-0005-0000-0000-0000BB070000}"/>
    <cellStyle name="f_DT tieu hoc diem TDC ban Cho 28-02-09 2" xfId="1617" xr:uid="{00000000-0005-0000-0000-0000BC070000}"/>
    <cellStyle name="f_Du toan" xfId="1618" xr:uid="{00000000-0005-0000-0000-0000BD070000}"/>
    <cellStyle name="f_Du toan 2" xfId="1619" xr:uid="{00000000-0005-0000-0000-0000BE070000}"/>
    <cellStyle name="f_Du toan nuoc San Thang (GD2)" xfId="1620" xr:uid="{00000000-0005-0000-0000-0000BF070000}"/>
    <cellStyle name="f_Du toan nuoc San Thang (GD2) 2" xfId="1621" xr:uid="{00000000-0005-0000-0000-0000C0070000}"/>
    <cellStyle name="f_HD TT1" xfId="1622" xr:uid="{00000000-0005-0000-0000-0000C1070000}"/>
    <cellStyle name="f_HD TT1 2" xfId="1623" xr:uid="{00000000-0005-0000-0000-0000C2070000}"/>
    <cellStyle name="f_Nha lop hoc 8 P" xfId="1624" xr:uid="{00000000-0005-0000-0000-0000C3070000}"/>
    <cellStyle name="f_Nha lop hoc 8 P 2" xfId="1625" xr:uid="{00000000-0005-0000-0000-0000C4070000}"/>
    <cellStyle name="f_Tienluong" xfId="1626" xr:uid="{00000000-0005-0000-0000-0000C5070000}"/>
    <cellStyle name="f_Tienluong 2" xfId="1627" xr:uid="{00000000-0005-0000-0000-0000C6070000}"/>
    <cellStyle name="f1" xfId="1628" xr:uid="{00000000-0005-0000-0000-0000C7070000}"/>
    <cellStyle name="f2" xfId="1629" xr:uid="{00000000-0005-0000-0000-0000C8070000}"/>
    <cellStyle name="F3" xfId="1630" xr:uid="{00000000-0005-0000-0000-0000C9070000}"/>
    <cellStyle name="F4" xfId="1631" xr:uid="{00000000-0005-0000-0000-0000CA070000}"/>
    <cellStyle name="F5" xfId="1632" xr:uid="{00000000-0005-0000-0000-0000CB070000}"/>
    <cellStyle name="F6" xfId="1633" xr:uid="{00000000-0005-0000-0000-0000CC070000}"/>
    <cellStyle name="F7" xfId="1634" xr:uid="{00000000-0005-0000-0000-0000CD070000}"/>
    <cellStyle name="F8" xfId="1635" xr:uid="{00000000-0005-0000-0000-0000CE070000}"/>
    <cellStyle name="Fixed" xfId="1636" xr:uid="{00000000-0005-0000-0000-0000CF070000}"/>
    <cellStyle name="Fixed 2" xfId="1637" xr:uid="{00000000-0005-0000-0000-0000D0070000}"/>
    <cellStyle name="gia" xfId="1638" xr:uid="{00000000-0005-0000-0000-0000D3070000}"/>
    <cellStyle name="Grey" xfId="1639" xr:uid="{00000000-0005-0000-0000-0000D1070000}"/>
    <cellStyle name="Group" xfId="1640" xr:uid="{00000000-0005-0000-0000-0000D2070000}"/>
    <cellStyle name="H" xfId="1641" xr:uid="{00000000-0005-0000-0000-0000D4070000}"/>
    <cellStyle name="H_D-A-VU" xfId="1642" xr:uid="{00000000-0005-0000-0000-0000D5070000}"/>
    <cellStyle name="H_HSTHAU" xfId="1643" xr:uid="{00000000-0005-0000-0000-0000D6070000}"/>
    <cellStyle name="H_Ket du ung NS" xfId="1644" xr:uid="{00000000-0005-0000-0000-0000D7070000}"/>
    <cellStyle name="H_KH Von 2012 gui BKH 1" xfId="1645" xr:uid="{00000000-0005-0000-0000-0000D8070000}"/>
    <cellStyle name="H_KH Von 2012 gui BKH 2" xfId="1646" xr:uid="{00000000-0005-0000-0000-0000D9070000}"/>
    <cellStyle name="ha" xfId="1647" xr:uid="{00000000-0005-0000-0000-0000DA070000}"/>
    <cellStyle name="Head 1" xfId="1648" xr:uid="{00000000-0005-0000-0000-0000DB070000}"/>
    <cellStyle name="HEADER" xfId="1649" xr:uid="{00000000-0005-0000-0000-0000DC070000}"/>
    <cellStyle name="Header1" xfId="1650" xr:uid="{00000000-0005-0000-0000-0000DD070000}"/>
    <cellStyle name="Header2" xfId="1651" xr:uid="{00000000-0005-0000-0000-0000DE070000}"/>
    <cellStyle name="Heading" xfId="1652" xr:uid="{00000000-0005-0000-0000-0000DF070000}"/>
    <cellStyle name="HEADING1" xfId="1653" xr:uid="{00000000-0005-0000-0000-0000E0070000}"/>
    <cellStyle name="HEADING1 2" xfId="1654" xr:uid="{00000000-0005-0000-0000-0000E1070000}"/>
    <cellStyle name="HEADING2" xfId="1655" xr:uid="{00000000-0005-0000-0000-0000E2070000}"/>
    <cellStyle name="HEADING2 2" xfId="1656" xr:uid="{00000000-0005-0000-0000-0000E3070000}"/>
    <cellStyle name="HEADINGS" xfId="1657" xr:uid="{00000000-0005-0000-0000-0000E4070000}"/>
    <cellStyle name="HEADINGSTOP" xfId="1658" xr:uid="{00000000-0005-0000-0000-0000E5070000}"/>
    <cellStyle name="headoption" xfId="1659" xr:uid="{00000000-0005-0000-0000-0000E6070000}"/>
    <cellStyle name="Hoa-Scholl" xfId="1660" xr:uid="{00000000-0005-0000-0000-0000E7070000}"/>
    <cellStyle name="HUY" xfId="1661" xr:uid="{00000000-0005-0000-0000-0000E8070000}"/>
    <cellStyle name="i phÝ kh¸c_B¶ng 2" xfId="1662" xr:uid="{00000000-0005-0000-0000-0000E9070000}"/>
    <cellStyle name="I.3" xfId="1663" xr:uid="{00000000-0005-0000-0000-0000EA070000}"/>
    <cellStyle name="I.3?b_x000c_Comma [0]_II?_x0012_Comma [0]_laroux_2?_x0012_Comma [0]_larou_x001c_Comma [0]_laroux_3_¼­¿ï-¾È»ê?$Comma [0]" xfId="1664" xr:uid="{00000000-0005-0000-0000-0000EB070000}"/>
    <cellStyle name="i·0" xfId="1665" xr:uid="{00000000-0005-0000-0000-0000EC070000}"/>
    <cellStyle name="i·0 2" xfId="3536" xr:uid="{00000000-0005-0000-0000-0000ED070000}"/>
    <cellStyle name="ï-¾È»ê_BiÓu TB" xfId="1666" xr:uid="{00000000-0005-0000-0000-0000EE070000}"/>
    <cellStyle name="Indent" xfId="1667" xr:uid="{00000000-0005-0000-0000-0000EF070000}"/>
    <cellStyle name="Input [yellow]" xfId="1668" xr:uid="{00000000-0005-0000-0000-0000F0070000}"/>
    <cellStyle name="Input Cells" xfId="1669" xr:uid="{00000000-0005-0000-0000-0000F1070000}"/>
    <cellStyle name="Input Cells 2" xfId="1670" xr:uid="{00000000-0005-0000-0000-0000F2070000}"/>
    <cellStyle name="k" xfId="1671" xr:uid="{00000000-0005-0000-0000-0000F3070000}"/>
    <cellStyle name="k_TONG HOP KINH PHI" xfId="1672" xr:uid="{00000000-0005-0000-0000-0000F4070000}"/>
    <cellStyle name="k_ÿÿÿÿÿ" xfId="1673" xr:uid="{00000000-0005-0000-0000-0000F5070000}"/>
    <cellStyle name="k_ÿÿÿÿÿ_1" xfId="1674" xr:uid="{00000000-0005-0000-0000-0000F6070000}"/>
    <cellStyle name="k_ÿÿÿÿÿ_2" xfId="1675" xr:uid="{00000000-0005-0000-0000-0000F7070000}"/>
    <cellStyle name="k1" xfId="1676" xr:uid="{00000000-0005-0000-0000-0000F8070000}"/>
    <cellStyle name="k2" xfId="1677" xr:uid="{00000000-0005-0000-0000-0000F9070000}"/>
    <cellStyle name="kh¸c_Bang Chi tieu" xfId="1678" xr:uid="{00000000-0005-0000-0000-0000FA070000}"/>
    <cellStyle name="khanh" xfId="1679" xr:uid="{00000000-0005-0000-0000-0000FB070000}"/>
    <cellStyle name="khanh 2" xfId="1680" xr:uid="{00000000-0005-0000-0000-0000FC070000}"/>
    <cellStyle name="khung" xfId="1681" xr:uid="{00000000-0005-0000-0000-0000FD070000}"/>
    <cellStyle name="Ledger 17 x 11 in" xfId="1682" xr:uid="{00000000-0005-0000-0000-0000FE070000}"/>
    <cellStyle name="left" xfId="1683" xr:uid="{00000000-0005-0000-0000-0000FF070000}"/>
    <cellStyle name="Line" xfId="1684" xr:uid="{00000000-0005-0000-0000-000000080000}"/>
    <cellStyle name="Link Currency (0)" xfId="1685" xr:uid="{00000000-0005-0000-0000-000001080000}"/>
    <cellStyle name="Link Currency (2)" xfId="1686" xr:uid="{00000000-0005-0000-0000-000002080000}"/>
    <cellStyle name="Link Units (0)" xfId="1687" xr:uid="{00000000-0005-0000-0000-000003080000}"/>
    <cellStyle name="Link Units (1)" xfId="1688" xr:uid="{00000000-0005-0000-0000-000004080000}"/>
    <cellStyle name="Link Units (2)" xfId="1689" xr:uid="{00000000-0005-0000-0000-000005080000}"/>
    <cellStyle name="Linked Cells" xfId="1690" xr:uid="{00000000-0005-0000-0000-000006080000}"/>
    <cellStyle name="Linked Cells 2" xfId="1691" xr:uid="{00000000-0005-0000-0000-000007080000}"/>
    <cellStyle name="Loai CBDT" xfId="1692" xr:uid="{00000000-0005-0000-0000-000008080000}"/>
    <cellStyle name="Loai CT" xfId="1693" xr:uid="{00000000-0005-0000-0000-000009080000}"/>
    <cellStyle name="Loai GD" xfId="1694" xr:uid="{00000000-0005-0000-0000-00000A080000}"/>
    <cellStyle name="luc" xfId="1695" xr:uid="{00000000-0005-0000-0000-00000B080000}"/>
    <cellStyle name="luc2" xfId="1696" xr:uid="{00000000-0005-0000-0000-00000C080000}"/>
    <cellStyle name="luc2 2" xfId="1697" xr:uid="{00000000-0005-0000-0000-00000D080000}"/>
    <cellStyle name="MAU" xfId="1698" xr:uid="{00000000-0005-0000-0000-00000E080000}"/>
    <cellStyle name="Millares [0]_Well Timing" xfId="1699" xr:uid="{00000000-0005-0000-0000-00000F080000}"/>
    <cellStyle name="Millares_Well Timing" xfId="1700" xr:uid="{00000000-0005-0000-0000-000010080000}"/>
    <cellStyle name="Milliers [0]_      " xfId="1701" xr:uid="{00000000-0005-0000-0000-000011080000}"/>
    <cellStyle name="Milliers_      " xfId="1702" xr:uid="{00000000-0005-0000-0000-000012080000}"/>
    <cellStyle name="Môc" xfId="1703" xr:uid="{00000000-0005-0000-0000-00001B080000}"/>
    <cellStyle name="Model" xfId="1704" xr:uid="{00000000-0005-0000-0000-000013080000}"/>
    <cellStyle name="moi" xfId="1705" xr:uid="{00000000-0005-0000-0000-000014080000}"/>
    <cellStyle name="Mon?aire [0]_      " xfId="1706" xr:uid="{00000000-0005-0000-0000-000015080000}"/>
    <cellStyle name="Mon?aire_      " xfId="1707" xr:uid="{00000000-0005-0000-0000-000016080000}"/>
    <cellStyle name="Moneda [0]_Well Timing" xfId="1708" xr:uid="{00000000-0005-0000-0000-000017080000}"/>
    <cellStyle name="Moneda_Well Timing" xfId="1709" xr:uid="{00000000-0005-0000-0000-000018080000}"/>
    <cellStyle name="Monétaire [0]_      " xfId="1710" xr:uid="{00000000-0005-0000-0000-000019080000}"/>
    <cellStyle name="Monétaire_      " xfId="1711" xr:uid="{00000000-0005-0000-0000-00001A080000}"/>
    <cellStyle name="n" xfId="1712" xr:uid="{00000000-0005-0000-0000-00001C080000}"/>
    <cellStyle name="n 2" xfId="1713" xr:uid="{00000000-0005-0000-0000-00001D080000}"/>
    <cellStyle name="n_bieu ke hoach dau thau" xfId="1714" xr:uid="{00000000-0005-0000-0000-00001E080000}"/>
    <cellStyle name="n_bieu ke hoach dau thau 2" xfId="1715" xr:uid="{00000000-0005-0000-0000-00001F080000}"/>
    <cellStyle name="n_bieu ke hoach dau thau truong mam non SKH" xfId="1716" xr:uid="{00000000-0005-0000-0000-000020080000}"/>
    <cellStyle name="n_bieu ke hoach dau thau truong mam non SKH 2" xfId="1717" xr:uid="{00000000-0005-0000-0000-000021080000}"/>
    <cellStyle name="n_Book1" xfId="1718" xr:uid="{00000000-0005-0000-0000-000022080000}"/>
    <cellStyle name="n_Book1 2" xfId="1719" xr:uid="{00000000-0005-0000-0000-000023080000}"/>
    <cellStyle name="n_Bu_Gia" xfId="1720" xr:uid="{00000000-0005-0000-0000-000024080000}"/>
    <cellStyle name="n_Bu_Gia 2" xfId="1721" xr:uid="{00000000-0005-0000-0000-000025080000}"/>
    <cellStyle name="n_DT tieu hoc diem TDC ban Cho 28-02-09" xfId="1722" xr:uid="{00000000-0005-0000-0000-000026080000}"/>
    <cellStyle name="n_DT tieu hoc diem TDC ban Cho 28-02-09 2" xfId="1723" xr:uid="{00000000-0005-0000-0000-000027080000}"/>
    <cellStyle name="n_Du toan" xfId="1724" xr:uid="{00000000-0005-0000-0000-000028080000}"/>
    <cellStyle name="n_Du toan 2" xfId="1725" xr:uid="{00000000-0005-0000-0000-000029080000}"/>
    <cellStyle name="n_Du toan nuoc San Thang (GD2)" xfId="1726" xr:uid="{00000000-0005-0000-0000-00002A080000}"/>
    <cellStyle name="n_Du toan nuoc San Thang (GD2) 2" xfId="1727" xr:uid="{00000000-0005-0000-0000-00002B080000}"/>
    <cellStyle name="n_Nha lop hoc 8 P" xfId="1728" xr:uid="{00000000-0005-0000-0000-00002C080000}"/>
    <cellStyle name="n_Nha lop hoc 8 P 2" xfId="1729" xr:uid="{00000000-0005-0000-0000-00002D080000}"/>
    <cellStyle name="n_Tienluong" xfId="1730" xr:uid="{00000000-0005-0000-0000-00002E080000}"/>
    <cellStyle name="n_Tienluong 2" xfId="1731" xr:uid="{00000000-0005-0000-0000-00002F080000}"/>
    <cellStyle name="n_Tram y te chan nua TD" xfId="1732" xr:uid="{00000000-0005-0000-0000-000030080000}"/>
    <cellStyle name="n_Tram y te chan nua TD 2" xfId="1733" xr:uid="{00000000-0005-0000-0000-000031080000}"/>
    <cellStyle name="n1" xfId="1734" xr:uid="{00000000-0005-0000-0000-000032080000}"/>
    <cellStyle name="New" xfId="1735" xr:uid="{00000000-0005-0000-0000-000033080000}"/>
    <cellStyle name="New Times Roman" xfId="1736" xr:uid="{00000000-0005-0000-0000-000034080000}"/>
    <cellStyle name="New Times Roman 2" xfId="1737" xr:uid="{00000000-0005-0000-0000-000035080000}"/>
    <cellStyle name="New_bieu ke hoach dau thau" xfId="1738" xr:uid="{00000000-0005-0000-0000-000036080000}"/>
    <cellStyle name="nga" xfId="1739" xr:uid="{00000000-0005-0000-0000-000096080000}"/>
    <cellStyle name="no dec" xfId="1740" xr:uid="{00000000-0005-0000-0000-000037080000}"/>
    <cellStyle name="ÑONVÒ" xfId="1741" xr:uid="{00000000-0005-0000-0000-000038080000}"/>
    <cellStyle name="Normal" xfId="0" builtinId="0"/>
    <cellStyle name="Normal - Style1" xfId="1742" xr:uid="{00000000-0005-0000-0000-00003A080000}"/>
    <cellStyle name="Normal - Style1 2" xfId="1743" xr:uid="{00000000-0005-0000-0000-00003B080000}"/>
    <cellStyle name="Normal - 유형1" xfId="1744" xr:uid="{00000000-0005-0000-0000-00003C080000}"/>
    <cellStyle name="Normal 10" xfId="1745" xr:uid="{00000000-0005-0000-0000-00003D080000}"/>
    <cellStyle name="Normal 10 2" xfId="1746" xr:uid="{00000000-0005-0000-0000-00003E080000}"/>
    <cellStyle name="Normal 11" xfId="4" xr:uid="{00000000-0005-0000-0000-00003F080000}"/>
    <cellStyle name="Normal 11 2" xfId="1748" xr:uid="{00000000-0005-0000-0000-000040080000}"/>
    <cellStyle name="Normal 11 3" xfId="1747" xr:uid="{00000000-0005-0000-0000-000041080000}"/>
    <cellStyle name="Normal 12" xfId="5" xr:uid="{00000000-0005-0000-0000-000042080000}"/>
    <cellStyle name="Normal 13" xfId="1749" xr:uid="{00000000-0005-0000-0000-000043080000}"/>
    <cellStyle name="Normal 14" xfId="1750" xr:uid="{00000000-0005-0000-0000-000044080000}"/>
    <cellStyle name="Normal 15" xfId="1751" xr:uid="{00000000-0005-0000-0000-000045080000}"/>
    <cellStyle name="Normal 16" xfId="1752" xr:uid="{00000000-0005-0000-0000-000046080000}"/>
    <cellStyle name="Normal 17" xfId="1753" xr:uid="{00000000-0005-0000-0000-000047080000}"/>
    <cellStyle name="Normal 18" xfId="1754" xr:uid="{00000000-0005-0000-0000-000048080000}"/>
    <cellStyle name="Normal 19" xfId="1755" xr:uid="{00000000-0005-0000-0000-000049080000}"/>
    <cellStyle name="Normal 2" xfId="1756" xr:uid="{00000000-0005-0000-0000-00004A080000}"/>
    <cellStyle name="Normal 2 2" xfId="1757" xr:uid="{00000000-0005-0000-0000-00004B080000}"/>
    <cellStyle name="Normal 2 2 2" xfId="1758" xr:uid="{00000000-0005-0000-0000-00004C080000}"/>
    <cellStyle name="Normal 2 2 3" xfId="3348" xr:uid="{00000000-0005-0000-0000-00004D080000}"/>
    <cellStyle name="Normal 2 3" xfId="1759" xr:uid="{00000000-0005-0000-0000-00004E080000}"/>
    <cellStyle name="Normal 2 3 2" xfId="1760" xr:uid="{00000000-0005-0000-0000-00004F080000}"/>
    <cellStyle name="Normal 2 3 2 2" xfId="1761" xr:uid="{00000000-0005-0000-0000-000050080000}"/>
    <cellStyle name="Normal 2 3 2 3" xfId="3345" xr:uid="{00000000-0005-0000-0000-000051080000}"/>
    <cellStyle name="Normal 2 3 3" xfId="3346" xr:uid="{00000000-0005-0000-0000-000052080000}"/>
    <cellStyle name="Normal 2 3 3 2" xfId="3775" xr:uid="{00000000-0005-0000-0000-000053080000}"/>
    <cellStyle name="Normal 2 4" xfId="1762" xr:uid="{00000000-0005-0000-0000-000054080000}"/>
    <cellStyle name="Normal 2 5" xfId="3341" xr:uid="{00000000-0005-0000-0000-000055080000}"/>
    <cellStyle name="Normal 2_bao cao cua UBND tinh quy II - 2011" xfId="1763" xr:uid="{00000000-0005-0000-0000-000056080000}"/>
    <cellStyle name="Normal 20" xfId="1764" xr:uid="{00000000-0005-0000-0000-000057080000}"/>
    <cellStyle name="Normal 21" xfId="10" xr:uid="{00000000-0005-0000-0000-000058080000}"/>
    <cellStyle name="Normal 21 2" xfId="3350" xr:uid="{00000000-0005-0000-0000-000059080000}"/>
    <cellStyle name="Normal 22" xfId="3353" xr:uid="{00000000-0005-0000-0000-00005A080000}"/>
    <cellStyle name="Normal 22 2" xfId="3386" xr:uid="{00000000-0005-0000-0000-00005B080000}"/>
    <cellStyle name="Normal 23" xfId="3349" xr:uid="{00000000-0005-0000-0000-00005C080000}"/>
    <cellStyle name="Normal 24" xfId="3355" xr:uid="{00000000-0005-0000-0000-00005D080000}"/>
    <cellStyle name="Normal 24 2" xfId="3635" xr:uid="{00000000-0005-0000-0000-00005E080000}"/>
    <cellStyle name="Normal 25" xfId="3357" xr:uid="{00000000-0005-0000-0000-00005F080000}"/>
    <cellStyle name="Normal 25 2" xfId="3650" xr:uid="{00000000-0005-0000-0000-000060080000}"/>
    <cellStyle name="Normal 26" xfId="3359" xr:uid="{00000000-0005-0000-0000-000061080000}"/>
    <cellStyle name="Normal 26 2" xfId="3638" xr:uid="{00000000-0005-0000-0000-000062080000}"/>
    <cellStyle name="Normal 27" xfId="3647" xr:uid="{00000000-0005-0000-0000-000063080000}"/>
    <cellStyle name="Normal 28" xfId="3641" xr:uid="{00000000-0005-0000-0000-000064080000}"/>
    <cellStyle name="Normal 29" xfId="3361" xr:uid="{00000000-0005-0000-0000-000065080000}"/>
    <cellStyle name="Normal 29 2" xfId="3651" xr:uid="{00000000-0005-0000-0000-000066080000}"/>
    <cellStyle name="Normal 3" xfId="1765" xr:uid="{00000000-0005-0000-0000-000067080000}"/>
    <cellStyle name="Normal 3 2" xfId="1766" xr:uid="{00000000-0005-0000-0000-000068080000}"/>
    <cellStyle name="Normal 3 2 2" xfId="1767" xr:uid="{00000000-0005-0000-0000-000069080000}"/>
    <cellStyle name="Normal 3 3" xfId="1768" xr:uid="{00000000-0005-0000-0000-00006A080000}"/>
    <cellStyle name="Normal 3_Bieu tong hop nhu cau ung 2011 da chon loc -Mien nui" xfId="1769" xr:uid="{00000000-0005-0000-0000-00006B080000}"/>
    <cellStyle name="Normal 30" xfId="3363" xr:uid="{00000000-0005-0000-0000-00006C080000}"/>
    <cellStyle name="Normal 30 2" xfId="3644" xr:uid="{00000000-0005-0000-0000-00006D080000}"/>
    <cellStyle name="Normal 31" xfId="3365" xr:uid="{00000000-0005-0000-0000-00006E080000}"/>
    <cellStyle name="Normal 31 2" xfId="3652" xr:uid="{00000000-0005-0000-0000-00006F080000}"/>
    <cellStyle name="Normal 32" xfId="3367" xr:uid="{00000000-0005-0000-0000-000070080000}"/>
    <cellStyle name="Normal 32 2" xfId="3774" xr:uid="{00000000-0005-0000-0000-000071080000}"/>
    <cellStyle name="Normal 33" xfId="3369" xr:uid="{00000000-0005-0000-0000-000072080000}"/>
    <cellStyle name="Normal 34" xfId="3371" xr:uid="{00000000-0005-0000-0000-000073080000}"/>
    <cellStyle name="Normal 35" xfId="3373" xr:uid="{00000000-0005-0000-0000-000074080000}"/>
    <cellStyle name="Normal 36" xfId="3375" xr:uid="{00000000-0005-0000-0000-000075080000}"/>
    <cellStyle name="Normal 37" xfId="3377" xr:uid="{00000000-0005-0000-0000-000076080000}"/>
    <cellStyle name="Normal 38" xfId="3384" xr:uid="{00000000-0005-0000-0000-000077080000}"/>
    <cellStyle name="Normal 38 2" xfId="3777" xr:uid="{00000000-0005-0000-0000-000078080000}"/>
    <cellStyle name="Normal 39" xfId="3629" xr:uid="{00000000-0005-0000-0000-000079080000}"/>
    <cellStyle name="Normal 39 2" xfId="3780" xr:uid="{00000000-0005-0000-0000-00007A080000}"/>
    <cellStyle name="Normal 4" xfId="1770" xr:uid="{00000000-0005-0000-0000-00007B080000}"/>
    <cellStyle name="Normal 4 2" xfId="1771" xr:uid="{00000000-0005-0000-0000-00007C080000}"/>
    <cellStyle name="Normal 4 2 2" xfId="1772" xr:uid="{00000000-0005-0000-0000-00007D080000}"/>
    <cellStyle name="Normal 4 3" xfId="1773" xr:uid="{00000000-0005-0000-0000-00007E080000}"/>
    <cellStyle name="Normal 5" xfId="1774" xr:uid="{00000000-0005-0000-0000-00007F080000}"/>
    <cellStyle name="Normal 5 2" xfId="1775" xr:uid="{00000000-0005-0000-0000-000080080000}"/>
    <cellStyle name="Normal 5 2 2" xfId="1776" xr:uid="{00000000-0005-0000-0000-000081080000}"/>
    <cellStyle name="Normal 5 3" xfId="1777" xr:uid="{00000000-0005-0000-0000-000082080000}"/>
    <cellStyle name="Normal 5 4" xfId="1778" xr:uid="{00000000-0005-0000-0000-000083080000}"/>
    <cellStyle name="Normal 6" xfId="1779" xr:uid="{00000000-0005-0000-0000-000084080000}"/>
    <cellStyle name="Normal 6 2" xfId="3343" xr:uid="{00000000-0005-0000-0000-000085080000}"/>
    <cellStyle name="Normal 7" xfId="1780" xr:uid="{00000000-0005-0000-0000-000086080000}"/>
    <cellStyle name="Normal 7 2" xfId="1781" xr:uid="{00000000-0005-0000-0000-000087080000}"/>
    <cellStyle name="Normal 7 2 2" xfId="1782" xr:uid="{00000000-0005-0000-0000-000088080000}"/>
    <cellStyle name="Normal 7 3" xfId="1783" xr:uid="{00000000-0005-0000-0000-000089080000}"/>
    <cellStyle name="Normal 8" xfId="1784" xr:uid="{00000000-0005-0000-0000-00008A080000}"/>
    <cellStyle name="Normal 8 2" xfId="1785" xr:uid="{00000000-0005-0000-0000-00008B080000}"/>
    <cellStyle name="Normal 9" xfId="3" xr:uid="{00000000-0005-0000-0000-00008C080000}"/>
    <cellStyle name="Normal 9 2" xfId="1787" xr:uid="{00000000-0005-0000-0000-00008D080000}"/>
    <cellStyle name="Normal 9 3" xfId="1786" xr:uid="{00000000-0005-0000-0000-00008E080000}"/>
    <cellStyle name="Normal_Sheet1" xfId="2" xr:uid="{00000000-0005-0000-0000-00008F080000}"/>
    <cellStyle name="Normal_Sheet1_1" xfId="7" xr:uid="{00000000-0005-0000-0000-000090080000}"/>
    <cellStyle name="Normal1" xfId="1788" xr:uid="{00000000-0005-0000-0000-000091080000}"/>
    <cellStyle name="Normal1 2" xfId="1789" xr:uid="{00000000-0005-0000-0000-000092080000}"/>
    <cellStyle name="Normal8" xfId="1790" xr:uid="{00000000-0005-0000-0000-000093080000}"/>
    <cellStyle name="Normalny_Cennik obowiazuje od 06-08-2001 r (1)" xfId="1791" xr:uid="{00000000-0005-0000-0000-000094080000}"/>
    <cellStyle name="NWM" xfId="1792" xr:uid="{00000000-0005-0000-0000-000095080000}"/>
    <cellStyle name="Ò_x000d_Normal_123569" xfId="1793" xr:uid="{00000000-0005-0000-0000-000097080000}"/>
    <cellStyle name="Œ…‹æØ‚è [0.00]_ÆÂ¹²" xfId="1794" xr:uid="{00000000-0005-0000-0000-000098080000}"/>
    <cellStyle name="Œ…‹æØ‚è_laroux" xfId="1795" xr:uid="{00000000-0005-0000-0000-000099080000}"/>
    <cellStyle name="oft Excel]_x000d__x000a_Comment=open=/f ‚ðw’è‚·‚é‚ÆAƒ†[ƒU[’è‹`ŠÖ”‚ðŠÖ”“\‚è•t‚¯‚Ìˆê——‚É“o˜^‚·‚é‚±‚Æ‚ª‚Å‚«‚Ü‚·B_x000d__x000a_Maximized" xfId="1796" xr:uid="{00000000-0005-0000-0000-00009A080000}"/>
    <cellStyle name="oft Excel]_x000d__x000a_Comment=open=/f ‚ðŽw’è‚·‚é‚ÆAƒ†[ƒU[’è‹`ŠÖ”‚ðŠÖ”“\‚è•t‚¯‚Ìˆê——‚É“o˜^‚·‚é‚±‚Æ‚ª‚Å‚«‚Ü‚·B_x000d__x000a_Maximized" xfId="1797" xr:uid="{00000000-0005-0000-0000-00009B080000}"/>
    <cellStyle name="oft Excel]_x000d__x000a_Comment=The open=/f lines load custom functions into the Paste Function list._x000d__x000a_Maximized=2_x000d__x000a_Basics=1_x000d__x000a_A" xfId="1798" xr:uid="{00000000-0005-0000-0000-00009C080000}"/>
    <cellStyle name="oft Excel]_x000d__x000a_Comment=The open=/f lines load custom functions into the Paste Function list._x000d__x000a_Maximized=2_x000d__x000a_Basics=1_x000d__x000a_A 2" xfId="1799" xr:uid="{00000000-0005-0000-0000-00009D080000}"/>
    <cellStyle name="oft Excel]_x000d__x000a_Comment=The open=/f lines load custom functions into the Paste Function list._x000d__x000a_Maximized=3_x000d__x000a_Basics=1_x000d__x000a_A" xfId="1800" xr:uid="{00000000-0005-0000-0000-00009E080000}"/>
    <cellStyle name="omma [0]_Mktg Prog" xfId="1801" xr:uid="{00000000-0005-0000-0000-00009F080000}"/>
    <cellStyle name="ormal_Sheet1_1" xfId="1802" xr:uid="{00000000-0005-0000-0000-0000A0080000}"/>
    <cellStyle name="p" xfId="1803" xr:uid="{00000000-0005-0000-0000-0000A1080000}"/>
    <cellStyle name="paint" xfId="1804" xr:uid="{00000000-0005-0000-0000-0000A2080000}"/>
    <cellStyle name="Pattern" xfId="1805" xr:uid="{00000000-0005-0000-0000-0000A3080000}"/>
    <cellStyle name="Pattern 2" xfId="1806" xr:uid="{00000000-0005-0000-0000-0000A4080000}"/>
    <cellStyle name="Pattern 2 2" xfId="3554" xr:uid="{00000000-0005-0000-0000-0000A5080000}"/>
    <cellStyle name="Pattern 3" xfId="3553" xr:uid="{00000000-0005-0000-0000-0000A6080000}"/>
    <cellStyle name="per.style" xfId="1807" xr:uid="{00000000-0005-0000-0000-0000A7080000}"/>
    <cellStyle name="Percent" xfId="9" builtinId="5"/>
    <cellStyle name="Percent [0]" xfId="1809" xr:uid="{00000000-0005-0000-0000-0000A9080000}"/>
    <cellStyle name="Percent [00]" xfId="1810" xr:uid="{00000000-0005-0000-0000-0000AA080000}"/>
    <cellStyle name="Percent [2]" xfId="1811" xr:uid="{00000000-0005-0000-0000-0000AB080000}"/>
    <cellStyle name="Percent [2] 2" xfId="1812" xr:uid="{00000000-0005-0000-0000-0000AC080000}"/>
    <cellStyle name="Percent 10" xfId="3390" xr:uid="{00000000-0005-0000-0000-0000AD080000}"/>
    <cellStyle name="Percent 11" xfId="3637" xr:uid="{00000000-0005-0000-0000-0000AE080000}"/>
    <cellStyle name="Percent 12" xfId="3648" xr:uid="{00000000-0005-0000-0000-0000AF080000}"/>
    <cellStyle name="Percent 13" xfId="3640" xr:uid="{00000000-0005-0000-0000-0000B0080000}"/>
    <cellStyle name="Percent 14" xfId="3645" xr:uid="{00000000-0005-0000-0000-0000B1080000}"/>
    <cellStyle name="Percent 15" xfId="3643" xr:uid="{00000000-0005-0000-0000-0000B2080000}"/>
    <cellStyle name="Percent 16" xfId="3655" xr:uid="{00000000-0005-0000-0000-0000B3080000}"/>
    <cellStyle name="Percent 17" xfId="3772" xr:uid="{00000000-0005-0000-0000-0000B4080000}"/>
    <cellStyle name="Percent 2" xfId="1813" xr:uid="{00000000-0005-0000-0000-0000B5080000}"/>
    <cellStyle name="Percent 2 2" xfId="1814" xr:uid="{00000000-0005-0000-0000-0000B6080000}"/>
    <cellStyle name="Percent 2 2 2" xfId="1815" xr:uid="{00000000-0005-0000-0000-0000B7080000}"/>
    <cellStyle name="Percent 2 3" xfId="1816" xr:uid="{00000000-0005-0000-0000-0000B8080000}"/>
    <cellStyle name="Percent 3" xfId="1817" xr:uid="{00000000-0005-0000-0000-0000B9080000}"/>
    <cellStyle name="Percent 3 2" xfId="1818" xr:uid="{00000000-0005-0000-0000-0000BA080000}"/>
    <cellStyle name="Percent 4" xfId="1819" xr:uid="{00000000-0005-0000-0000-0000BB080000}"/>
    <cellStyle name="Percent 4 2" xfId="1820" xr:uid="{00000000-0005-0000-0000-0000BC080000}"/>
    <cellStyle name="Percent 5" xfId="1821" xr:uid="{00000000-0005-0000-0000-0000BD080000}"/>
    <cellStyle name="Percent 6" xfId="1822" xr:uid="{00000000-0005-0000-0000-0000BE080000}"/>
    <cellStyle name="Percent 7" xfId="1823" xr:uid="{00000000-0005-0000-0000-0000BF080000}"/>
    <cellStyle name="Percent 8" xfId="1824" xr:uid="{00000000-0005-0000-0000-0000C0080000}"/>
    <cellStyle name="Percent 9" xfId="1808" xr:uid="{00000000-0005-0000-0000-0000C1080000}"/>
    <cellStyle name="PERCENTAGE" xfId="1825" xr:uid="{00000000-0005-0000-0000-0000C2080000}"/>
    <cellStyle name="PrePop Currency (0)" xfId="1826" xr:uid="{00000000-0005-0000-0000-0000C3080000}"/>
    <cellStyle name="PrePop Currency (2)" xfId="1827" xr:uid="{00000000-0005-0000-0000-0000C4080000}"/>
    <cellStyle name="PrePop Units (0)" xfId="1828" xr:uid="{00000000-0005-0000-0000-0000C5080000}"/>
    <cellStyle name="PrePop Units (1)" xfId="1829" xr:uid="{00000000-0005-0000-0000-0000C6080000}"/>
    <cellStyle name="PrePop Units (2)" xfId="1830" xr:uid="{00000000-0005-0000-0000-0000C7080000}"/>
    <cellStyle name="pricing" xfId="1831" xr:uid="{00000000-0005-0000-0000-0000C8080000}"/>
    <cellStyle name="PSChar" xfId="1832" xr:uid="{00000000-0005-0000-0000-0000C9080000}"/>
    <cellStyle name="PSHeading" xfId="1833" xr:uid="{00000000-0005-0000-0000-0000CA080000}"/>
    <cellStyle name="regstoresfromspecstores" xfId="1834" xr:uid="{00000000-0005-0000-0000-0000CB080000}"/>
    <cellStyle name="RevList" xfId="1835" xr:uid="{00000000-0005-0000-0000-0000CC080000}"/>
    <cellStyle name="RevList 2" xfId="1836" xr:uid="{00000000-0005-0000-0000-0000CD080000}"/>
    <cellStyle name="rlink_tiªn l­în_x001b_Hyperlink_TONG HOP KINH PHI" xfId="1837" xr:uid="{00000000-0005-0000-0000-0000CE080000}"/>
    <cellStyle name="rmal_ADAdot" xfId="1838" xr:uid="{00000000-0005-0000-0000-0000CF080000}"/>
    <cellStyle name="S—_x0008_" xfId="1839" xr:uid="{00000000-0005-0000-0000-0000D0080000}"/>
    <cellStyle name="S—_x0008_ 2" xfId="3563" xr:uid="{00000000-0005-0000-0000-0000D1080000}"/>
    <cellStyle name="s]_x000d__x000a_spooler=yes_x000d__x000a_load=_x000d__x000a_Beep=yes_x000d__x000a_NullPort=None_x000d__x000a_BorderWidth=3_x000d__x000a_CursorBlinkRate=1200_x000d__x000a_DoubleClickSpeed=452_x000d__x000a_Programs=co" xfId="1840" xr:uid="{00000000-0005-0000-0000-0000D2080000}"/>
    <cellStyle name="SAPBEXaggData" xfId="1841" xr:uid="{00000000-0005-0000-0000-0000D3080000}"/>
    <cellStyle name="SAPBEXaggDataEmph" xfId="1842" xr:uid="{00000000-0005-0000-0000-0000D4080000}"/>
    <cellStyle name="SAPBEXaggItem" xfId="1843" xr:uid="{00000000-0005-0000-0000-0000D5080000}"/>
    <cellStyle name="SAPBEXchaText" xfId="1844" xr:uid="{00000000-0005-0000-0000-0000D6080000}"/>
    <cellStyle name="SAPBEXexcBad7" xfId="1845" xr:uid="{00000000-0005-0000-0000-0000D7080000}"/>
    <cellStyle name="SAPBEXexcBad8" xfId="1846" xr:uid="{00000000-0005-0000-0000-0000D8080000}"/>
    <cellStyle name="SAPBEXexcBad9" xfId="1847" xr:uid="{00000000-0005-0000-0000-0000D9080000}"/>
    <cellStyle name="SAPBEXexcCritical4" xfId="1848" xr:uid="{00000000-0005-0000-0000-0000DA080000}"/>
    <cellStyle name="SAPBEXexcCritical5" xfId="1849" xr:uid="{00000000-0005-0000-0000-0000DB080000}"/>
    <cellStyle name="SAPBEXexcCritical6" xfId="1850" xr:uid="{00000000-0005-0000-0000-0000DC080000}"/>
    <cellStyle name="SAPBEXexcGood1" xfId="1851" xr:uid="{00000000-0005-0000-0000-0000DD080000}"/>
    <cellStyle name="SAPBEXexcGood2" xfId="1852" xr:uid="{00000000-0005-0000-0000-0000DE080000}"/>
    <cellStyle name="SAPBEXexcGood3" xfId="1853" xr:uid="{00000000-0005-0000-0000-0000DF080000}"/>
    <cellStyle name="SAPBEXfilterDrill" xfId="1854" xr:uid="{00000000-0005-0000-0000-0000E0080000}"/>
    <cellStyle name="SAPBEXfilterItem" xfId="1855" xr:uid="{00000000-0005-0000-0000-0000E1080000}"/>
    <cellStyle name="SAPBEXfilterText" xfId="1856" xr:uid="{00000000-0005-0000-0000-0000E2080000}"/>
    <cellStyle name="SAPBEXformats" xfId="1857" xr:uid="{00000000-0005-0000-0000-0000E3080000}"/>
    <cellStyle name="SAPBEXheaderItem" xfId="1858" xr:uid="{00000000-0005-0000-0000-0000E4080000}"/>
    <cellStyle name="SAPBEXheaderText" xfId="1859" xr:uid="{00000000-0005-0000-0000-0000E5080000}"/>
    <cellStyle name="SAPBEXresData" xfId="1860" xr:uid="{00000000-0005-0000-0000-0000E6080000}"/>
    <cellStyle name="SAPBEXresDataEmph" xfId="1861" xr:uid="{00000000-0005-0000-0000-0000E7080000}"/>
    <cellStyle name="SAPBEXresItem" xfId="1862" xr:uid="{00000000-0005-0000-0000-0000E8080000}"/>
    <cellStyle name="SAPBEXstdData" xfId="1863" xr:uid="{00000000-0005-0000-0000-0000E9080000}"/>
    <cellStyle name="SAPBEXstdDataEmph" xfId="1864" xr:uid="{00000000-0005-0000-0000-0000EA080000}"/>
    <cellStyle name="SAPBEXstdItem" xfId="1865" xr:uid="{00000000-0005-0000-0000-0000EB080000}"/>
    <cellStyle name="SAPBEXtitle" xfId="1866" xr:uid="{00000000-0005-0000-0000-0000EC080000}"/>
    <cellStyle name="SAPBEXundefined" xfId="1867" xr:uid="{00000000-0005-0000-0000-0000ED080000}"/>
    <cellStyle name="serJet 1200 Series PCL 6" xfId="1868" xr:uid="{00000000-0005-0000-0000-0000EE080000}"/>
    <cellStyle name="SHADEDSTORES" xfId="1869" xr:uid="{00000000-0005-0000-0000-0000EF080000}"/>
    <cellStyle name="Siêu nối kết_BC TH 10 thang 2005 va KH 2006 XDCB" xfId="1870" xr:uid="{00000000-0005-0000-0000-0000F0080000}"/>
    <cellStyle name="songuyen" xfId="1871" xr:uid="{00000000-0005-0000-0000-0000F1080000}"/>
    <cellStyle name="Spaltenebene_1_主营业务利润明细表" xfId="1872" xr:uid="{00000000-0005-0000-0000-0000F2080000}"/>
    <cellStyle name="specstores" xfId="1873" xr:uid="{00000000-0005-0000-0000-0000F3080000}"/>
    <cellStyle name="Standard_9. Fixed assets-Additions list" xfId="1874" xr:uid="{00000000-0005-0000-0000-0000F4080000}"/>
    <cellStyle name="STTDG" xfId="1875" xr:uid="{00000000-0005-0000-0000-0000F5080000}"/>
    <cellStyle name="Style 1" xfId="1876" xr:uid="{00000000-0005-0000-0000-0000F6080000}"/>
    <cellStyle name="Style 10" xfId="1877" xr:uid="{00000000-0005-0000-0000-0000F7080000}"/>
    <cellStyle name="Style 10 2" xfId="3568" xr:uid="{00000000-0005-0000-0000-0000F8080000}"/>
    <cellStyle name="Style 11" xfId="1878" xr:uid="{00000000-0005-0000-0000-0000F9080000}"/>
    <cellStyle name="Style 12" xfId="1879" xr:uid="{00000000-0005-0000-0000-0000FA080000}"/>
    <cellStyle name="Style 12 2" xfId="1880" xr:uid="{00000000-0005-0000-0000-0000FB080000}"/>
    <cellStyle name="Style 12 2 2" xfId="3737" xr:uid="{00000000-0005-0000-0000-0000FC080000}"/>
    <cellStyle name="Style 12 3" xfId="3736" xr:uid="{00000000-0005-0000-0000-0000FD080000}"/>
    <cellStyle name="Style 13" xfId="1881" xr:uid="{00000000-0005-0000-0000-0000FE080000}"/>
    <cellStyle name="Style 13 2" xfId="1882" xr:uid="{00000000-0005-0000-0000-0000FF080000}"/>
    <cellStyle name="Style 13 2 2" xfId="3739" xr:uid="{00000000-0005-0000-0000-000000090000}"/>
    <cellStyle name="Style 13 3" xfId="3738" xr:uid="{00000000-0005-0000-0000-000001090000}"/>
    <cellStyle name="Style 14" xfId="1883" xr:uid="{00000000-0005-0000-0000-000002090000}"/>
    <cellStyle name="Style 15" xfId="1884" xr:uid="{00000000-0005-0000-0000-000003090000}"/>
    <cellStyle name="Style 15 2" xfId="1885" xr:uid="{00000000-0005-0000-0000-000004090000}"/>
    <cellStyle name="Style 15 2 2" xfId="3741" xr:uid="{00000000-0005-0000-0000-000005090000}"/>
    <cellStyle name="Style 15 3" xfId="3740" xr:uid="{00000000-0005-0000-0000-000006090000}"/>
    <cellStyle name="Style 16" xfId="1886" xr:uid="{00000000-0005-0000-0000-000007090000}"/>
    <cellStyle name="Style 16 2" xfId="1887" xr:uid="{00000000-0005-0000-0000-000008090000}"/>
    <cellStyle name="Style 16 2 2" xfId="3743" xr:uid="{00000000-0005-0000-0000-000009090000}"/>
    <cellStyle name="Style 16 3" xfId="3742" xr:uid="{00000000-0005-0000-0000-00000A090000}"/>
    <cellStyle name="Style 17" xfId="1888" xr:uid="{00000000-0005-0000-0000-00000B090000}"/>
    <cellStyle name="Style 17 2" xfId="1889" xr:uid="{00000000-0005-0000-0000-00000C090000}"/>
    <cellStyle name="Style 17 2 2" xfId="3745" xr:uid="{00000000-0005-0000-0000-00000D090000}"/>
    <cellStyle name="Style 17 3" xfId="3744" xr:uid="{00000000-0005-0000-0000-00000E090000}"/>
    <cellStyle name="Style 18" xfId="1890" xr:uid="{00000000-0005-0000-0000-00000F090000}"/>
    <cellStyle name="Style 18 2" xfId="1891" xr:uid="{00000000-0005-0000-0000-000010090000}"/>
    <cellStyle name="Style 18 2 2" xfId="3747" xr:uid="{00000000-0005-0000-0000-000011090000}"/>
    <cellStyle name="Style 18 3" xfId="3746" xr:uid="{00000000-0005-0000-0000-000012090000}"/>
    <cellStyle name="Style 19" xfId="1892" xr:uid="{00000000-0005-0000-0000-000013090000}"/>
    <cellStyle name="Style 19 2" xfId="1893" xr:uid="{00000000-0005-0000-0000-000014090000}"/>
    <cellStyle name="Style 19 2 2" xfId="3749" xr:uid="{00000000-0005-0000-0000-000015090000}"/>
    <cellStyle name="Style 19 3" xfId="3748" xr:uid="{00000000-0005-0000-0000-000016090000}"/>
    <cellStyle name="Style 2" xfId="1894" xr:uid="{00000000-0005-0000-0000-000017090000}"/>
    <cellStyle name="Style 20" xfId="1895" xr:uid="{00000000-0005-0000-0000-000018090000}"/>
    <cellStyle name="Style 21" xfId="1896" xr:uid="{00000000-0005-0000-0000-000019090000}"/>
    <cellStyle name="Style 22" xfId="1897" xr:uid="{00000000-0005-0000-0000-00001A090000}"/>
    <cellStyle name="Style 23" xfId="1898" xr:uid="{00000000-0005-0000-0000-00001B090000}"/>
    <cellStyle name="Style 24" xfId="1899" xr:uid="{00000000-0005-0000-0000-00001C090000}"/>
    <cellStyle name="Style 25" xfId="1900" xr:uid="{00000000-0005-0000-0000-00001D090000}"/>
    <cellStyle name="Style 26" xfId="1901" xr:uid="{00000000-0005-0000-0000-00001E090000}"/>
    <cellStyle name="Style 27" xfId="1902" xr:uid="{00000000-0005-0000-0000-00001F090000}"/>
    <cellStyle name="Style 28" xfId="1903" xr:uid="{00000000-0005-0000-0000-000020090000}"/>
    <cellStyle name="Style 29" xfId="1904" xr:uid="{00000000-0005-0000-0000-000021090000}"/>
    <cellStyle name="Style 29 2" xfId="3580" xr:uid="{00000000-0005-0000-0000-000022090000}"/>
    <cellStyle name="Style 3" xfId="1905" xr:uid="{00000000-0005-0000-0000-000023090000}"/>
    <cellStyle name="Style 3 2" xfId="1906" xr:uid="{00000000-0005-0000-0000-000024090000}"/>
    <cellStyle name="Style 3 2 2" xfId="3751" xr:uid="{00000000-0005-0000-0000-000025090000}"/>
    <cellStyle name="Style 3 3" xfId="3750" xr:uid="{00000000-0005-0000-0000-000026090000}"/>
    <cellStyle name="Style 30" xfId="1907" xr:uid="{00000000-0005-0000-0000-000027090000}"/>
    <cellStyle name="Style 30 2" xfId="3582" xr:uid="{00000000-0005-0000-0000-000028090000}"/>
    <cellStyle name="Style 31" xfId="1908" xr:uid="{00000000-0005-0000-0000-000029090000}"/>
    <cellStyle name="Style 31 2" xfId="3583" xr:uid="{00000000-0005-0000-0000-00002A090000}"/>
    <cellStyle name="Style 32" xfId="1909" xr:uid="{00000000-0005-0000-0000-00002B090000}"/>
    <cellStyle name="Style 33" xfId="1910" xr:uid="{00000000-0005-0000-0000-00002C090000}"/>
    <cellStyle name="Style 34" xfId="1911" xr:uid="{00000000-0005-0000-0000-00002D090000}"/>
    <cellStyle name="Style 35" xfId="1912" xr:uid="{00000000-0005-0000-0000-00002E090000}"/>
    <cellStyle name="Style 36" xfId="1913" xr:uid="{00000000-0005-0000-0000-00002F090000}"/>
    <cellStyle name="Style 37" xfId="1914" xr:uid="{00000000-0005-0000-0000-000030090000}"/>
    <cellStyle name="Style 38" xfId="1915" xr:uid="{00000000-0005-0000-0000-000031090000}"/>
    <cellStyle name="Style 39" xfId="1916" xr:uid="{00000000-0005-0000-0000-000032090000}"/>
    <cellStyle name="Style 4" xfId="1917" xr:uid="{00000000-0005-0000-0000-000033090000}"/>
    <cellStyle name="Style 40" xfId="1918" xr:uid="{00000000-0005-0000-0000-000034090000}"/>
    <cellStyle name="Style 41" xfId="1919" xr:uid="{00000000-0005-0000-0000-000035090000}"/>
    <cellStyle name="Style 42" xfId="1920" xr:uid="{00000000-0005-0000-0000-000036090000}"/>
    <cellStyle name="Style 43" xfId="1921" xr:uid="{00000000-0005-0000-0000-000037090000}"/>
    <cellStyle name="Style 44" xfId="1922" xr:uid="{00000000-0005-0000-0000-000038090000}"/>
    <cellStyle name="Style 5" xfId="1923" xr:uid="{00000000-0005-0000-0000-000039090000}"/>
    <cellStyle name="Style 6" xfId="1924" xr:uid="{00000000-0005-0000-0000-00003A090000}"/>
    <cellStyle name="Style 7" xfId="1925" xr:uid="{00000000-0005-0000-0000-00003B090000}"/>
    <cellStyle name="Style 8" xfId="1926" xr:uid="{00000000-0005-0000-0000-00003C090000}"/>
    <cellStyle name="Style 8 2" xfId="3584" xr:uid="{00000000-0005-0000-0000-00003D090000}"/>
    <cellStyle name="Style 9" xfId="1927" xr:uid="{00000000-0005-0000-0000-00003E090000}"/>
    <cellStyle name="Style 9 2" xfId="3585" xr:uid="{00000000-0005-0000-0000-00003F090000}"/>
    <cellStyle name="Style Date" xfId="1928" xr:uid="{00000000-0005-0000-0000-000040090000}"/>
    <cellStyle name="style_1" xfId="1929" xr:uid="{00000000-0005-0000-0000-000041090000}"/>
    <cellStyle name="subhead" xfId="1930" xr:uid="{00000000-0005-0000-0000-000042090000}"/>
    <cellStyle name="SubHeading" xfId="1931" xr:uid="{00000000-0005-0000-0000-000043090000}"/>
    <cellStyle name="Subtotal" xfId="1932" xr:uid="{00000000-0005-0000-0000-000044090000}"/>
    <cellStyle name="T" xfId="1933" xr:uid="{00000000-0005-0000-0000-000045090000}"/>
    <cellStyle name="T 2" xfId="1934" xr:uid="{00000000-0005-0000-0000-000046090000}"/>
    <cellStyle name="T_09_BangTongHopKinhPhiNhaso9" xfId="1935" xr:uid="{00000000-0005-0000-0000-000047090000}"/>
    <cellStyle name="T_09_BangTongHopKinhPhiNhaso9 2" xfId="1936" xr:uid="{00000000-0005-0000-0000-000048090000}"/>
    <cellStyle name="T_09_BangTongHopKinhPhiNhaso9_bieu ke hoach dau thau" xfId="1937" xr:uid="{00000000-0005-0000-0000-000049090000}"/>
    <cellStyle name="T_09_BangTongHopKinhPhiNhaso9_bieu ke hoach dau thau 2" xfId="1938" xr:uid="{00000000-0005-0000-0000-00004A090000}"/>
    <cellStyle name="T_09_BangTongHopKinhPhiNhaso9_bieu ke hoach dau thau truong mam non SKH" xfId="1939" xr:uid="{00000000-0005-0000-0000-00004B090000}"/>
    <cellStyle name="T_09_BangTongHopKinhPhiNhaso9_bieu ke hoach dau thau truong mam non SKH 2" xfId="1940" xr:uid="{00000000-0005-0000-0000-00004C090000}"/>
    <cellStyle name="T_09_BangTongHopKinhPhiNhaso9_bieu tong hop lai kh von 2011 gui phong TH-KTDN" xfId="1941" xr:uid="{00000000-0005-0000-0000-00004D090000}"/>
    <cellStyle name="T_09_BangTongHopKinhPhiNhaso9_bieu tong hop lai kh von 2011 gui phong TH-KTDN 2" xfId="1942" xr:uid="{00000000-0005-0000-0000-00004E090000}"/>
    <cellStyle name="T_09_BangTongHopKinhPhiNhaso9_Book1" xfId="1943" xr:uid="{00000000-0005-0000-0000-00004F090000}"/>
    <cellStyle name="T_09_BangTongHopKinhPhiNhaso9_Book1 2" xfId="1944" xr:uid="{00000000-0005-0000-0000-000050090000}"/>
    <cellStyle name="T_09_BangTongHopKinhPhiNhaso9_Book1_1" xfId="1945" xr:uid="{00000000-0005-0000-0000-000051090000}"/>
    <cellStyle name="T_09_BangTongHopKinhPhiNhaso9_Book1_1 2" xfId="1946" xr:uid="{00000000-0005-0000-0000-000052090000}"/>
    <cellStyle name="T_09_BangTongHopKinhPhiNhaso9_Book1_DTTD chieng chan Tham lai 29-9-2009" xfId="1947" xr:uid="{00000000-0005-0000-0000-000053090000}"/>
    <cellStyle name="T_09_BangTongHopKinhPhiNhaso9_Book1_DTTD chieng chan Tham lai 29-9-2009 2" xfId="1948" xr:uid="{00000000-0005-0000-0000-000054090000}"/>
    <cellStyle name="T_09_BangTongHopKinhPhiNhaso9_Book1_Ke hoach 2010 (theo doi 11-8-2010)" xfId="1949" xr:uid="{00000000-0005-0000-0000-000055090000}"/>
    <cellStyle name="T_09_BangTongHopKinhPhiNhaso9_Book1_Ke hoach 2010 (theo doi 11-8-2010) 2" xfId="1950" xr:uid="{00000000-0005-0000-0000-000056090000}"/>
    <cellStyle name="T_09_BangTongHopKinhPhiNhaso9_Book1_ke hoach dau thau 30-6-2010" xfId="1951" xr:uid="{00000000-0005-0000-0000-000057090000}"/>
    <cellStyle name="T_09_BangTongHopKinhPhiNhaso9_Book1_ke hoach dau thau 30-6-2010 2" xfId="1952" xr:uid="{00000000-0005-0000-0000-000058090000}"/>
    <cellStyle name="T_09_BangTongHopKinhPhiNhaso9_Copy of KH PHAN BO VON ĐỐI ỨNG NAM 2011 (30 TY phuong án gop WB)" xfId="1953" xr:uid="{00000000-0005-0000-0000-000059090000}"/>
    <cellStyle name="T_09_BangTongHopKinhPhiNhaso9_Copy of KH PHAN BO VON ĐỐI ỨNG NAM 2011 (30 TY phuong án gop WB) 2" xfId="1954" xr:uid="{00000000-0005-0000-0000-00005A090000}"/>
    <cellStyle name="T_09_BangTongHopKinhPhiNhaso9_DTTD chieng chan Tham lai 29-9-2009" xfId="1955" xr:uid="{00000000-0005-0000-0000-00005B090000}"/>
    <cellStyle name="T_09_BangTongHopKinhPhiNhaso9_DTTD chieng chan Tham lai 29-9-2009 2" xfId="1956" xr:uid="{00000000-0005-0000-0000-00005C090000}"/>
    <cellStyle name="T_09_BangTongHopKinhPhiNhaso9_Du toan nuoc San Thang (GD2)" xfId="1957" xr:uid="{00000000-0005-0000-0000-00005D090000}"/>
    <cellStyle name="T_09_BangTongHopKinhPhiNhaso9_Du toan nuoc San Thang (GD2) 2" xfId="1958" xr:uid="{00000000-0005-0000-0000-00005E090000}"/>
    <cellStyle name="T_09_BangTongHopKinhPhiNhaso9_Ke hoach 2010 (theo doi 11-8-2010)" xfId="1959" xr:uid="{00000000-0005-0000-0000-00005F090000}"/>
    <cellStyle name="T_09_BangTongHopKinhPhiNhaso9_Ke hoach 2010 (theo doi 11-8-2010) 2" xfId="1960" xr:uid="{00000000-0005-0000-0000-000060090000}"/>
    <cellStyle name="T_09_BangTongHopKinhPhiNhaso9_ke hoach dau thau 30-6-2010" xfId="1961" xr:uid="{00000000-0005-0000-0000-000061090000}"/>
    <cellStyle name="T_09_BangTongHopKinhPhiNhaso9_ke hoach dau thau 30-6-2010 2" xfId="1962" xr:uid="{00000000-0005-0000-0000-000062090000}"/>
    <cellStyle name="T_09_BangTongHopKinhPhiNhaso9_KH Von 2012 gui BKH 1" xfId="1963" xr:uid="{00000000-0005-0000-0000-000063090000}"/>
    <cellStyle name="T_09_BangTongHopKinhPhiNhaso9_KH Von 2012 gui BKH 1 2" xfId="1964" xr:uid="{00000000-0005-0000-0000-000064090000}"/>
    <cellStyle name="T_09_BangTongHopKinhPhiNhaso9_QD ke hoach dau thau" xfId="1965" xr:uid="{00000000-0005-0000-0000-000065090000}"/>
    <cellStyle name="T_09_BangTongHopKinhPhiNhaso9_QD ke hoach dau thau 2" xfId="1966" xr:uid="{00000000-0005-0000-0000-000066090000}"/>
    <cellStyle name="T_09_BangTongHopKinhPhiNhaso9_Ra soat KH von 2011 (Huy-11-11-11)" xfId="1967" xr:uid="{00000000-0005-0000-0000-000067090000}"/>
    <cellStyle name="T_09_BangTongHopKinhPhiNhaso9_Ra soat KH von 2011 (Huy-11-11-11) 2" xfId="1968" xr:uid="{00000000-0005-0000-0000-000068090000}"/>
    <cellStyle name="T_09_BangTongHopKinhPhiNhaso9_tinh toan hoang ha" xfId="1969" xr:uid="{00000000-0005-0000-0000-000069090000}"/>
    <cellStyle name="T_09_BangTongHopKinhPhiNhaso9_tinh toan hoang ha 2" xfId="1970" xr:uid="{00000000-0005-0000-0000-00006A090000}"/>
    <cellStyle name="T_09_BangTongHopKinhPhiNhaso9_Tong von ĐTPT" xfId="1971" xr:uid="{00000000-0005-0000-0000-00006B090000}"/>
    <cellStyle name="T_09_BangTongHopKinhPhiNhaso9_Tong von ĐTPT 2" xfId="1972" xr:uid="{00000000-0005-0000-0000-00006C090000}"/>
    <cellStyle name="T_09_BangTongHopKinhPhiNhaso9_Viec Huy dang lam" xfId="1973" xr:uid="{00000000-0005-0000-0000-00006D090000}"/>
    <cellStyle name="T_09_BangTongHopKinhPhiNhaso9_Viec Huy dang lam 2" xfId="1974" xr:uid="{00000000-0005-0000-0000-00006E090000}"/>
    <cellStyle name="T_09_BangTongHopKinhPhiNhaso9_Viec Huy dang lam_CT 134" xfId="1975" xr:uid="{00000000-0005-0000-0000-00006F090000}"/>
    <cellStyle name="T_09_BangTongHopKinhPhiNhaso9_Viec Huy dang lam_CT 134 2" xfId="1976" xr:uid="{00000000-0005-0000-0000-000070090000}"/>
    <cellStyle name="T_09a_PhanMongNhaSo9" xfId="1977" xr:uid="{00000000-0005-0000-0000-000071090000}"/>
    <cellStyle name="T_09a_PhanMongNhaSo9_bieu ke hoach dau thau" xfId="1978" xr:uid="{00000000-0005-0000-0000-000072090000}"/>
    <cellStyle name="T_09a_PhanMongNhaSo9_bieu ke hoach dau thau truong mam non SKH" xfId="1979" xr:uid="{00000000-0005-0000-0000-000073090000}"/>
    <cellStyle name="T_09a_PhanMongNhaSo9_bieu tong hop lai kh von 2011 gui phong TH-KTDN" xfId="1980" xr:uid="{00000000-0005-0000-0000-000074090000}"/>
    <cellStyle name="T_09a_PhanMongNhaSo9_Book1" xfId="1981" xr:uid="{00000000-0005-0000-0000-000075090000}"/>
    <cellStyle name="T_09a_PhanMongNhaSo9_Book1_Ke hoach 2010 (theo doi 11-8-2010)" xfId="1982" xr:uid="{00000000-0005-0000-0000-000076090000}"/>
    <cellStyle name="T_09a_PhanMongNhaSo9_Book1_ke hoach dau thau 30-6-2010" xfId="1983" xr:uid="{00000000-0005-0000-0000-000077090000}"/>
    <cellStyle name="T_09a_PhanMongNhaSo9_Copy of KH PHAN BO VON ĐỐI ỨNG NAM 2011 (30 TY phuong án gop WB)" xfId="1984" xr:uid="{00000000-0005-0000-0000-000078090000}"/>
    <cellStyle name="T_09a_PhanMongNhaSo9_DTTD chieng chan Tham lai 29-9-2009" xfId="1985" xr:uid="{00000000-0005-0000-0000-000079090000}"/>
    <cellStyle name="T_09a_PhanMongNhaSo9_Du toan nuoc San Thang (GD2)" xfId="1986" xr:uid="{00000000-0005-0000-0000-00007A090000}"/>
    <cellStyle name="T_09a_PhanMongNhaSo9_Ke hoach 2010 (theo doi 11-8-2010)" xfId="1987" xr:uid="{00000000-0005-0000-0000-00007B090000}"/>
    <cellStyle name="T_09a_PhanMongNhaSo9_ke hoach dau thau 30-6-2010" xfId="1988" xr:uid="{00000000-0005-0000-0000-00007C090000}"/>
    <cellStyle name="T_09a_PhanMongNhaSo9_KH Von 2012 gui BKH 1" xfId="1989" xr:uid="{00000000-0005-0000-0000-00007D090000}"/>
    <cellStyle name="T_09a_PhanMongNhaSo9_QD ke hoach dau thau" xfId="1990" xr:uid="{00000000-0005-0000-0000-00007E090000}"/>
    <cellStyle name="T_09a_PhanMongNhaSo9_Ra soat KH von 2011 (Huy-11-11-11)" xfId="1991" xr:uid="{00000000-0005-0000-0000-00007F090000}"/>
    <cellStyle name="T_09a_PhanMongNhaSo9_tinh toan hoang ha" xfId="1992" xr:uid="{00000000-0005-0000-0000-000080090000}"/>
    <cellStyle name="T_09a_PhanMongNhaSo9_Tong von ĐTPT" xfId="1993" xr:uid="{00000000-0005-0000-0000-000081090000}"/>
    <cellStyle name="T_09a_PhanMongNhaSo9_Viec Huy dang lam" xfId="1994" xr:uid="{00000000-0005-0000-0000-000082090000}"/>
    <cellStyle name="T_09a_PhanMongNhaSo9_Viec Huy dang lam_CT 134" xfId="1995" xr:uid="{00000000-0005-0000-0000-000083090000}"/>
    <cellStyle name="T_09b_PhanThannhaso9" xfId="1996" xr:uid="{00000000-0005-0000-0000-000084090000}"/>
    <cellStyle name="T_09b_PhanThannhaso9_bieu ke hoach dau thau" xfId="1997" xr:uid="{00000000-0005-0000-0000-000085090000}"/>
    <cellStyle name="T_09b_PhanThannhaso9_bieu ke hoach dau thau truong mam non SKH" xfId="1998" xr:uid="{00000000-0005-0000-0000-000086090000}"/>
    <cellStyle name="T_09b_PhanThannhaso9_bieu tong hop lai kh von 2011 gui phong TH-KTDN" xfId="1999" xr:uid="{00000000-0005-0000-0000-000087090000}"/>
    <cellStyle name="T_09b_PhanThannhaso9_Book1" xfId="2000" xr:uid="{00000000-0005-0000-0000-000088090000}"/>
    <cellStyle name="T_09b_PhanThannhaso9_Book1_Ke hoach 2010 (theo doi 11-8-2010)" xfId="2001" xr:uid="{00000000-0005-0000-0000-000089090000}"/>
    <cellStyle name="T_09b_PhanThannhaso9_Book1_ke hoach dau thau 30-6-2010" xfId="2002" xr:uid="{00000000-0005-0000-0000-00008A090000}"/>
    <cellStyle name="T_09b_PhanThannhaso9_Copy of KH PHAN BO VON ĐỐI ỨNG NAM 2011 (30 TY phuong án gop WB)" xfId="2003" xr:uid="{00000000-0005-0000-0000-00008B090000}"/>
    <cellStyle name="T_09b_PhanThannhaso9_DTTD chieng chan Tham lai 29-9-2009" xfId="2004" xr:uid="{00000000-0005-0000-0000-00008C090000}"/>
    <cellStyle name="T_09b_PhanThannhaso9_Du toan nuoc San Thang (GD2)" xfId="2005" xr:uid="{00000000-0005-0000-0000-00008D090000}"/>
    <cellStyle name="T_09b_PhanThannhaso9_Ke hoach 2010 (theo doi 11-8-2010)" xfId="2006" xr:uid="{00000000-0005-0000-0000-00008E090000}"/>
    <cellStyle name="T_09b_PhanThannhaso9_ke hoach dau thau 30-6-2010" xfId="2007" xr:uid="{00000000-0005-0000-0000-00008F090000}"/>
    <cellStyle name="T_09b_PhanThannhaso9_KH Von 2012 gui BKH 1" xfId="2008" xr:uid="{00000000-0005-0000-0000-000090090000}"/>
    <cellStyle name="T_09b_PhanThannhaso9_QD ke hoach dau thau" xfId="2009" xr:uid="{00000000-0005-0000-0000-000091090000}"/>
    <cellStyle name="T_09b_PhanThannhaso9_Ra soat KH von 2011 (Huy-11-11-11)" xfId="2010" xr:uid="{00000000-0005-0000-0000-000092090000}"/>
    <cellStyle name="T_09b_PhanThannhaso9_tinh toan hoang ha" xfId="2011" xr:uid="{00000000-0005-0000-0000-000093090000}"/>
    <cellStyle name="T_09b_PhanThannhaso9_Tong von ĐTPT" xfId="2012" xr:uid="{00000000-0005-0000-0000-000094090000}"/>
    <cellStyle name="T_09b_PhanThannhaso9_Viec Huy dang lam" xfId="2013" xr:uid="{00000000-0005-0000-0000-000095090000}"/>
    <cellStyle name="T_09b_PhanThannhaso9_Viec Huy dang lam_CT 134" xfId="2014" xr:uid="{00000000-0005-0000-0000-000096090000}"/>
    <cellStyle name="T_09c_PhandienNhaso9" xfId="2015" xr:uid="{00000000-0005-0000-0000-000097090000}"/>
    <cellStyle name="T_09c_PhandienNhaso9_bieu ke hoach dau thau" xfId="2016" xr:uid="{00000000-0005-0000-0000-000098090000}"/>
    <cellStyle name="T_09c_PhandienNhaso9_bieu ke hoach dau thau truong mam non SKH" xfId="2017" xr:uid="{00000000-0005-0000-0000-000099090000}"/>
    <cellStyle name="T_09c_PhandienNhaso9_bieu tong hop lai kh von 2011 gui phong TH-KTDN" xfId="2018" xr:uid="{00000000-0005-0000-0000-00009A090000}"/>
    <cellStyle name="T_09c_PhandienNhaso9_Book1" xfId="2019" xr:uid="{00000000-0005-0000-0000-00009B090000}"/>
    <cellStyle name="T_09c_PhandienNhaso9_Book1_Ke hoach 2010 (theo doi 11-8-2010)" xfId="2020" xr:uid="{00000000-0005-0000-0000-00009C090000}"/>
    <cellStyle name="T_09c_PhandienNhaso9_Book1_ke hoach dau thau 30-6-2010" xfId="2021" xr:uid="{00000000-0005-0000-0000-00009D090000}"/>
    <cellStyle name="T_09c_PhandienNhaso9_Copy of KH PHAN BO VON ĐỐI ỨNG NAM 2011 (30 TY phuong án gop WB)" xfId="2022" xr:uid="{00000000-0005-0000-0000-00009E090000}"/>
    <cellStyle name="T_09c_PhandienNhaso9_DTTD chieng chan Tham lai 29-9-2009" xfId="2023" xr:uid="{00000000-0005-0000-0000-00009F090000}"/>
    <cellStyle name="T_09c_PhandienNhaso9_Du toan nuoc San Thang (GD2)" xfId="2024" xr:uid="{00000000-0005-0000-0000-0000A0090000}"/>
    <cellStyle name="T_09c_PhandienNhaso9_Ke hoach 2010 (theo doi 11-8-2010)" xfId="2025" xr:uid="{00000000-0005-0000-0000-0000A1090000}"/>
    <cellStyle name="T_09c_PhandienNhaso9_ke hoach dau thau 30-6-2010" xfId="2026" xr:uid="{00000000-0005-0000-0000-0000A2090000}"/>
    <cellStyle name="T_09c_PhandienNhaso9_KH Von 2012 gui BKH 1" xfId="2027" xr:uid="{00000000-0005-0000-0000-0000A3090000}"/>
    <cellStyle name="T_09c_PhandienNhaso9_QD ke hoach dau thau" xfId="2028" xr:uid="{00000000-0005-0000-0000-0000A4090000}"/>
    <cellStyle name="T_09c_PhandienNhaso9_Ra soat KH von 2011 (Huy-11-11-11)" xfId="2029" xr:uid="{00000000-0005-0000-0000-0000A5090000}"/>
    <cellStyle name="T_09c_PhandienNhaso9_tinh toan hoang ha" xfId="2030" xr:uid="{00000000-0005-0000-0000-0000A6090000}"/>
    <cellStyle name="T_09c_PhandienNhaso9_Tong von ĐTPT" xfId="2031" xr:uid="{00000000-0005-0000-0000-0000A7090000}"/>
    <cellStyle name="T_09c_PhandienNhaso9_Viec Huy dang lam" xfId="2032" xr:uid="{00000000-0005-0000-0000-0000A8090000}"/>
    <cellStyle name="T_09c_PhandienNhaso9_Viec Huy dang lam_CT 134" xfId="2033" xr:uid="{00000000-0005-0000-0000-0000A9090000}"/>
    <cellStyle name="T_09d_Phannuocnhaso9" xfId="2034" xr:uid="{00000000-0005-0000-0000-0000AA090000}"/>
    <cellStyle name="T_09d_Phannuocnhaso9_bieu ke hoach dau thau" xfId="2035" xr:uid="{00000000-0005-0000-0000-0000AB090000}"/>
    <cellStyle name="T_09d_Phannuocnhaso9_bieu ke hoach dau thau truong mam non SKH" xfId="2036" xr:uid="{00000000-0005-0000-0000-0000AC090000}"/>
    <cellStyle name="T_09d_Phannuocnhaso9_bieu tong hop lai kh von 2011 gui phong TH-KTDN" xfId="2037" xr:uid="{00000000-0005-0000-0000-0000AD090000}"/>
    <cellStyle name="T_09d_Phannuocnhaso9_Book1" xfId="2038" xr:uid="{00000000-0005-0000-0000-0000AE090000}"/>
    <cellStyle name="T_09d_Phannuocnhaso9_Book1_Ke hoach 2010 (theo doi 11-8-2010)" xfId="2039" xr:uid="{00000000-0005-0000-0000-0000AF090000}"/>
    <cellStyle name="T_09d_Phannuocnhaso9_Book1_ke hoach dau thau 30-6-2010" xfId="2040" xr:uid="{00000000-0005-0000-0000-0000B0090000}"/>
    <cellStyle name="T_09d_Phannuocnhaso9_Copy of KH PHAN BO VON ĐỐI ỨNG NAM 2011 (30 TY phuong án gop WB)" xfId="2041" xr:uid="{00000000-0005-0000-0000-0000B1090000}"/>
    <cellStyle name="T_09d_Phannuocnhaso9_DTTD chieng chan Tham lai 29-9-2009" xfId="2042" xr:uid="{00000000-0005-0000-0000-0000B2090000}"/>
    <cellStyle name="T_09d_Phannuocnhaso9_Du toan nuoc San Thang (GD2)" xfId="2043" xr:uid="{00000000-0005-0000-0000-0000B3090000}"/>
    <cellStyle name="T_09d_Phannuocnhaso9_Ke hoach 2010 (theo doi 11-8-2010)" xfId="2044" xr:uid="{00000000-0005-0000-0000-0000B4090000}"/>
    <cellStyle name="T_09d_Phannuocnhaso9_ke hoach dau thau 30-6-2010" xfId="2045" xr:uid="{00000000-0005-0000-0000-0000B5090000}"/>
    <cellStyle name="T_09d_Phannuocnhaso9_KH Von 2012 gui BKH 1" xfId="2046" xr:uid="{00000000-0005-0000-0000-0000B6090000}"/>
    <cellStyle name="T_09d_Phannuocnhaso9_QD ke hoach dau thau" xfId="2047" xr:uid="{00000000-0005-0000-0000-0000B7090000}"/>
    <cellStyle name="T_09d_Phannuocnhaso9_Ra soat KH von 2011 (Huy-11-11-11)" xfId="2048" xr:uid="{00000000-0005-0000-0000-0000B8090000}"/>
    <cellStyle name="T_09d_Phannuocnhaso9_tinh toan hoang ha" xfId="2049" xr:uid="{00000000-0005-0000-0000-0000B9090000}"/>
    <cellStyle name="T_09d_Phannuocnhaso9_Tong von ĐTPT" xfId="2050" xr:uid="{00000000-0005-0000-0000-0000BA090000}"/>
    <cellStyle name="T_09d_Phannuocnhaso9_Viec Huy dang lam" xfId="2051" xr:uid="{00000000-0005-0000-0000-0000BB090000}"/>
    <cellStyle name="T_09d_Phannuocnhaso9_Viec Huy dang lam_CT 134" xfId="2052" xr:uid="{00000000-0005-0000-0000-0000BC090000}"/>
    <cellStyle name="T_09f_TienluongThannhaso9" xfId="2053" xr:uid="{00000000-0005-0000-0000-0000BD090000}"/>
    <cellStyle name="T_09f_TienluongThannhaso9_bieu ke hoach dau thau" xfId="2054" xr:uid="{00000000-0005-0000-0000-0000BE090000}"/>
    <cellStyle name="T_09f_TienluongThannhaso9_bieu ke hoach dau thau truong mam non SKH" xfId="2055" xr:uid="{00000000-0005-0000-0000-0000BF090000}"/>
    <cellStyle name="T_09f_TienluongThannhaso9_bieu tong hop lai kh von 2011 gui phong TH-KTDN" xfId="2056" xr:uid="{00000000-0005-0000-0000-0000C0090000}"/>
    <cellStyle name="T_09f_TienluongThannhaso9_Book1" xfId="2057" xr:uid="{00000000-0005-0000-0000-0000C1090000}"/>
    <cellStyle name="T_09f_TienluongThannhaso9_Book1_Ke hoach 2010 (theo doi 11-8-2010)" xfId="2058" xr:uid="{00000000-0005-0000-0000-0000C2090000}"/>
    <cellStyle name="T_09f_TienluongThannhaso9_Book1_ke hoach dau thau 30-6-2010" xfId="2059" xr:uid="{00000000-0005-0000-0000-0000C3090000}"/>
    <cellStyle name="T_09f_TienluongThannhaso9_Copy of KH PHAN BO VON ĐỐI ỨNG NAM 2011 (30 TY phuong án gop WB)" xfId="2060" xr:uid="{00000000-0005-0000-0000-0000C4090000}"/>
    <cellStyle name="T_09f_TienluongThannhaso9_DTTD chieng chan Tham lai 29-9-2009" xfId="2061" xr:uid="{00000000-0005-0000-0000-0000C5090000}"/>
    <cellStyle name="T_09f_TienluongThannhaso9_Du toan nuoc San Thang (GD2)" xfId="2062" xr:uid="{00000000-0005-0000-0000-0000C6090000}"/>
    <cellStyle name="T_09f_TienluongThannhaso9_Ke hoach 2010 (theo doi 11-8-2010)" xfId="2063" xr:uid="{00000000-0005-0000-0000-0000C7090000}"/>
    <cellStyle name="T_09f_TienluongThannhaso9_ke hoach dau thau 30-6-2010" xfId="2064" xr:uid="{00000000-0005-0000-0000-0000C8090000}"/>
    <cellStyle name="T_09f_TienluongThannhaso9_KH Von 2012 gui BKH 1" xfId="2065" xr:uid="{00000000-0005-0000-0000-0000C9090000}"/>
    <cellStyle name="T_09f_TienluongThannhaso9_QD ke hoach dau thau" xfId="2066" xr:uid="{00000000-0005-0000-0000-0000CA090000}"/>
    <cellStyle name="T_09f_TienluongThannhaso9_Ra soat KH von 2011 (Huy-11-11-11)" xfId="2067" xr:uid="{00000000-0005-0000-0000-0000CB090000}"/>
    <cellStyle name="T_09f_TienluongThannhaso9_tinh toan hoang ha" xfId="2068" xr:uid="{00000000-0005-0000-0000-0000CC090000}"/>
    <cellStyle name="T_09f_TienluongThannhaso9_Tong von ĐTPT" xfId="2069" xr:uid="{00000000-0005-0000-0000-0000CD090000}"/>
    <cellStyle name="T_09f_TienluongThannhaso9_Viec Huy dang lam" xfId="2070" xr:uid="{00000000-0005-0000-0000-0000CE090000}"/>
    <cellStyle name="T_09f_TienluongThannhaso9_Viec Huy dang lam_CT 134" xfId="2071" xr:uid="{00000000-0005-0000-0000-0000CF090000}"/>
    <cellStyle name="T_10b_PhanThanNhaSo10" xfId="2072" xr:uid="{00000000-0005-0000-0000-0000D0090000}"/>
    <cellStyle name="T_10b_PhanThanNhaSo10_bieu ke hoach dau thau" xfId="2073" xr:uid="{00000000-0005-0000-0000-0000D1090000}"/>
    <cellStyle name="T_10b_PhanThanNhaSo10_bieu ke hoach dau thau truong mam non SKH" xfId="2074" xr:uid="{00000000-0005-0000-0000-0000D2090000}"/>
    <cellStyle name="T_10b_PhanThanNhaSo10_bieu tong hop lai kh von 2011 gui phong TH-KTDN" xfId="2075" xr:uid="{00000000-0005-0000-0000-0000D3090000}"/>
    <cellStyle name="T_10b_PhanThanNhaSo10_Book1" xfId="2076" xr:uid="{00000000-0005-0000-0000-0000D4090000}"/>
    <cellStyle name="T_10b_PhanThanNhaSo10_Book1_Ke hoach 2010 (theo doi 11-8-2010)" xfId="2077" xr:uid="{00000000-0005-0000-0000-0000D5090000}"/>
    <cellStyle name="T_10b_PhanThanNhaSo10_Book1_ke hoach dau thau 30-6-2010" xfId="2078" xr:uid="{00000000-0005-0000-0000-0000D6090000}"/>
    <cellStyle name="T_10b_PhanThanNhaSo10_Copy of KH PHAN BO VON ĐỐI ỨNG NAM 2011 (30 TY phuong án gop WB)" xfId="2079" xr:uid="{00000000-0005-0000-0000-0000D7090000}"/>
    <cellStyle name="T_10b_PhanThanNhaSo10_DTTD chieng chan Tham lai 29-9-2009" xfId="2080" xr:uid="{00000000-0005-0000-0000-0000D8090000}"/>
    <cellStyle name="T_10b_PhanThanNhaSo10_Du toan nuoc San Thang (GD2)" xfId="2081" xr:uid="{00000000-0005-0000-0000-0000D9090000}"/>
    <cellStyle name="T_10b_PhanThanNhaSo10_Ke hoach 2010 (theo doi 11-8-2010)" xfId="2082" xr:uid="{00000000-0005-0000-0000-0000DA090000}"/>
    <cellStyle name="T_10b_PhanThanNhaSo10_ke hoach dau thau 30-6-2010" xfId="2083" xr:uid="{00000000-0005-0000-0000-0000DB090000}"/>
    <cellStyle name="T_10b_PhanThanNhaSo10_KH Von 2012 gui BKH 1" xfId="2084" xr:uid="{00000000-0005-0000-0000-0000DC090000}"/>
    <cellStyle name="T_10b_PhanThanNhaSo10_QD ke hoach dau thau" xfId="2085" xr:uid="{00000000-0005-0000-0000-0000DD090000}"/>
    <cellStyle name="T_10b_PhanThanNhaSo10_Ra soat KH von 2011 (Huy-11-11-11)" xfId="2086" xr:uid="{00000000-0005-0000-0000-0000DE090000}"/>
    <cellStyle name="T_10b_PhanThanNhaSo10_tinh toan hoang ha" xfId="2087" xr:uid="{00000000-0005-0000-0000-0000DF090000}"/>
    <cellStyle name="T_10b_PhanThanNhaSo10_Tong von ĐTPT" xfId="2088" xr:uid="{00000000-0005-0000-0000-0000E0090000}"/>
    <cellStyle name="T_10b_PhanThanNhaSo10_Viec Huy dang lam" xfId="2089" xr:uid="{00000000-0005-0000-0000-0000E1090000}"/>
    <cellStyle name="T_10b_PhanThanNhaSo10_Viec Huy dang lam_CT 134" xfId="2090" xr:uid="{00000000-0005-0000-0000-0000E2090000}"/>
    <cellStyle name="T_6 GIAN 3 TANG" xfId="2091" xr:uid="{00000000-0005-0000-0000-0000E3090000}"/>
    <cellStyle name="T_bao cao" xfId="2092" xr:uid="{00000000-0005-0000-0000-0000E4090000}"/>
    <cellStyle name="T_Bao cao kttb milk yomilkYAO-mien bac" xfId="2093" xr:uid="{00000000-0005-0000-0000-0000E5090000}"/>
    <cellStyle name="T_Bao cao kttb milk yomilkYAO-mien bac 2" xfId="2094" xr:uid="{00000000-0005-0000-0000-0000E6090000}"/>
    <cellStyle name="T_Bao cao kttb milk yomilkYAO-mien bac_CT 134" xfId="2095" xr:uid="{00000000-0005-0000-0000-0000E7090000}"/>
    <cellStyle name="T_Bao cao kttb milk yomilkYAO-mien bac_CT 134 2" xfId="2096" xr:uid="{00000000-0005-0000-0000-0000E8090000}"/>
    <cellStyle name="T_Bao cao so lieu kiem toan nam 2007 sua" xfId="2097" xr:uid="{00000000-0005-0000-0000-0000E9090000}"/>
    <cellStyle name="T_Bao cao so lieu kiem toan nam 2007 sua_CT 134" xfId="2098" xr:uid="{00000000-0005-0000-0000-0000EA090000}"/>
    <cellStyle name="T_Bao cao TPCP" xfId="2099" xr:uid="{00000000-0005-0000-0000-0000EB090000}"/>
    <cellStyle name="T_BBTNG-06" xfId="2100" xr:uid="{00000000-0005-0000-0000-0000EC090000}"/>
    <cellStyle name="T_BC CTMT-2008 Ttinh" xfId="2101" xr:uid="{00000000-0005-0000-0000-0000ED090000}"/>
    <cellStyle name="T_BC CTMT-2008 Ttinh_CT 134" xfId="2102" xr:uid="{00000000-0005-0000-0000-0000EE090000}"/>
    <cellStyle name="T_bc_km_ngay" xfId="2103" xr:uid="{00000000-0005-0000-0000-0000EF090000}"/>
    <cellStyle name="T_bc_km_ngay 2" xfId="2104" xr:uid="{00000000-0005-0000-0000-0000F0090000}"/>
    <cellStyle name="T_bc_km_ngay_CT 134" xfId="2105" xr:uid="{00000000-0005-0000-0000-0000F1090000}"/>
    <cellStyle name="T_bc_km_ngay_CT 134 2" xfId="2106" xr:uid="{00000000-0005-0000-0000-0000F2090000}"/>
    <cellStyle name="T_Bieu  KH CTMT QG trinh HDND" xfId="2107" xr:uid="{00000000-0005-0000-0000-0000F3090000}"/>
    <cellStyle name="T_Bieu chi tieu KH 2008 10_12 IN" xfId="2108" xr:uid="{00000000-0005-0000-0000-0000F4090000}"/>
    <cellStyle name="T_bieu ke hoach dau thau" xfId="2109" xr:uid="{00000000-0005-0000-0000-0000F5090000}"/>
    <cellStyle name="T_bieu ke hoach dau thau truong mam non SKH" xfId="2110" xr:uid="{00000000-0005-0000-0000-0000F6090000}"/>
    <cellStyle name="T_Bieu mau danh muc du an thuoc CTMTQG nam 2008" xfId="2111" xr:uid="{00000000-0005-0000-0000-0000F7090000}"/>
    <cellStyle name="T_Bieu mau danh muc du an thuoc CTMTQG nam 2008_CT 134" xfId="2112" xr:uid="{00000000-0005-0000-0000-0000F8090000}"/>
    <cellStyle name="T_bieu tong hop lai kh von 2011 gui phong TH-KTDN" xfId="2113" xr:uid="{00000000-0005-0000-0000-0000F9090000}"/>
    <cellStyle name="T_Bieu tong hop nhu cau ung 2011 da chon loc -Mien nui" xfId="2114" xr:uid="{00000000-0005-0000-0000-0000FA090000}"/>
    <cellStyle name="T_Bieu tong hop nhu cau ung 2011 da chon loc -Mien nui_CT 134" xfId="2115" xr:uid="{00000000-0005-0000-0000-0000FB090000}"/>
    <cellStyle name="T_Book1" xfId="2116" xr:uid="{00000000-0005-0000-0000-0000FC090000}"/>
    <cellStyle name="T_Book1_09_BangTongHopKinhPhiNhaso9" xfId="2117" xr:uid="{00000000-0005-0000-0000-0000FD090000}"/>
    <cellStyle name="T_Book1_09_BangTongHopKinhPhiNhaso9_bieu ke hoach dau thau" xfId="2118" xr:uid="{00000000-0005-0000-0000-0000FE090000}"/>
    <cellStyle name="T_Book1_09_BangTongHopKinhPhiNhaso9_bieu ke hoach dau thau truong mam non SKH" xfId="2119" xr:uid="{00000000-0005-0000-0000-0000FF090000}"/>
    <cellStyle name="T_Book1_09_BangTongHopKinhPhiNhaso9_bieu tong hop lai kh von 2011 gui phong TH-KTDN" xfId="2120" xr:uid="{00000000-0005-0000-0000-0000000A0000}"/>
    <cellStyle name="T_Book1_09_BangTongHopKinhPhiNhaso9_Book1" xfId="2121" xr:uid="{00000000-0005-0000-0000-0000010A0000}"/>
    <cellStyle name="T_Book1_09_BangTongHopKinhPhiNhaso9_Book1_Ke hoach 2010 (theo doi 11-8-2010)" xfId="2122" xr:uid="{00000000-0005-0000-0000-0000020A0000}"/>
    <cellStyle name="T_Book1_09_BangTongHopKinhPhiNhaso9_Book1_ke hoach dau thau 30-6-2010" xfId="2123" xr:uid="{00000000-0005-0000-0000-0000030A0000}"/>
    <cellStyle name="T_Book1_09_BangTongHopKinhPhiNhaso9_Copy of KH PHAN BO VON ĐỐI ỨNG NAM 2011 (30 TY phuong án gop WB)" xfId="2124" xr:uid="{00000000-0005-0000-0000-0000040A0000}"/>
    <cellStyle name="T_Book1_09_BangTongHopKinhPhiNhaso9_DTTD chieng chan Tham lai 29-9-2009" xfId="2125" xr:uid="{00000000-0005-0000-0000-0000050A0000}"/>
    <cellStyle name="T_Book1_09_BangTongHopKinhPhiNhaso9_Du toan nuoc San Thang (GD2)" xfId="2126" xr:uid="{00000000-0005-0000-0000-0000060A0000}"/>
    <cellStyle name="T_Book1_09_BangTongHopKinhPhiNhaso9_Ke hoach 2010 (theo doi 11-8-2010)" xfId="2127" xr:uid="{00000000-0005-0000-0000-0000070A0000}"/>
    <cellStyle name="T_Book1_09_BangTongHopKinhPhiNhaso9_ke hoach dau thau 30-6-2010" xfId="2128" xr:uid="{00000000-0005-0000-0000-0000080A0000}"/>
    <cellStyle name="T_Book1_09_BangTongHopKinhPhiNhaso9_KH Von 2012 gui BKH 1" xfId="2129" xr:uid="{00000000-0005-0000-0000-0000090A0000}"/>
    <cellStyle name="T_Book1_09_BangTongHopKinhPhiNhaso9_QD ke hoach dau thau" xfId="2130" xr:uid="{00000000-0005-0000-0000-00000A0A0000}"/>
    <cellStyle name="T_Book1_09_BangTongHopKinhPhiNhaso9_Ra soat KH von 2011 (Huy-11-11-11)" xfId="2131" xr:uid="{00000000-0005-0000-0000-00000B0A0000}"/>
    <cellStyle name="T_Book1_09_BangTongHopKinhPhiNhaso9_tinh toan hoang ha" xfId="2132" xr:uid="{00000000-0005-0000-0000-00000C0A0000}"/>
    <cellStyle name="T_Book1_09_BangTongHopKinhPhiNhaso9_Tong von ĐTPT" xfId="2133" xr:uid="{00000000-0005-0000-0000-00000D0A0000}"/>
    <cellStyle name="T_Book1_09_BangTongHopKinhPhiNhaso9_Viec Huy dang lam" xfId="2134" xr:uid="{00000000-0005-0000-0000-00000E0A0000}"/>
    <cellStyle name="T_Book1_09a_PhanMongNhaSo9" xfId="2135" xr:uid="{00000000-0005-0000-0000-00000F0A0000}"/>
    <cellStyle name="T_Book1_09a_PhanMongNhaSo9 2" xfId="2136" xr:uid="{00000000-0005-0000-0000-0000100A0000}"/>
    <cellStyle name="T_Book1_09a_PhanMongNhaSo9_bieu ke hoach dau thau" xfId="2137" xr:uid="{00000000-0005-0000-0000-0000110A0000}"/>
    <cellStyle name="T_Book1_09a_PhanMongNhaSo9_bieu ke hoach dau thau 2" xfId="2138" xr:uid="{00000000-0005-0000-0000-0000120A0000}"/>
    <cellStyle name="T_Book1_09a_PhanMongNhaSo9_bieu ke hoach dau thau truong mam non SKH" xfId="2139" xr:uid="{00000000-0005-0000-0000-0000130A0000}"/>
    <cellStyle name="T_Book1_09a_PhanMongNhaSo9_bieu ke hoach dau thau truong mam non SKH 2" xfId="2140" xr:uid="{00000000-0005-0000-0000-0000140A0000}"/>
    <cellStyle name="T_Book1_09a_PhanMongNhaSo9_bieu tong hop lai kh von 2011 gui phong TH-KTDN" xfId="2141" xr:uid="{00000000-0005-0000-0000-0000150A0000}"/>
    <cellStyle name="T_Book1_09a_PhanMongNhaSo9_bieu tong hop lai kh von 2011 gui phong TH-KTDN 2" xfId="2142" xr:uid="{00000000-0005-0000-0000-0000160A0000}"/>
    <cellStyle name="T_Book1_09a_PhanMongNhaSo9_Book1" xfId="2143" xr:uid="{00000000-0005-0000-0000-0000170A0000}"/>
    <cellStyle name="T_Book1_09a_PhanMongNhaSo9_Book1 2" xfId="2144" xr:uid="{00000000-0005-0000-0000-0000180A0000}"/>
    <cellStyle name="T_Book1_09a_PhanMongNhaSo9_Book1_Ke hoach 2010 (theo doi 11-8-2010)" xfId="2145" xr:uid="{00000000-0005-0000-0000-0000190A0000}"/>
    <cellStyle name="T_Book1_09a_PhanMongNhaSo9_Book1_Ke hoach 2010 (theo doi 11-8-2010) 2" xfId="2146" xr:uid="{00000000-0005-0000-0000-00001A0A0000}"/>
    <cellStyle name="T_Book1_09a_PhanMongNhaSo9_Book1_ke hoach dau thau 30-6-2010" xfId="2147" xr:uid="{00000000-0005-0000-0000-00001B0A0000}"/>
    <cellStyle name="T_Book1_09a_PhanMongNhaSo9_Book1_ke hoach dau thau 30-6-2010 2" xfId="2148" xr:uid="{00000000-0005-0000-0000-00001C0A0000}"/>
    <cellStyle name="T_Book1_09a_PhanMongNhaSo9_Copy of KH PHAN BO VON ĐỐI ỨNG NAM 2011 (30 TY phuong án gop WB)" xfId="2149" xr:uid="{00000000-0005-0000-0000-00001D0A0000}"/>
    <cellStyle name="T_Book1_09a_PhanMongNhaSo9_Copy of KH PHAN BO VON ĐỐI ỨNG NAM 2011 (30 TY phuong án gop WB) 2" xfId="2150" xr:uid="{00000000-0005-0000-0000-00001E0A0000}"/>
    <cellStyle name="T_Book1_09a_PhanMongNhaSo9_DTTD chieng chan Tham lai 29-9-2009" xfId="2151" xr:uid="{00000000-0005-0000-0000-00001F0A0000}"/>
    <cellStyle name="T_Book1_09a_PhanMongNhaSo9_DTTD chieng chan Tham lai 29-9-2009 2" xfId="2152" xr:uid="{00000000-0005-0000-0000-0000200A0000}"/>
    <cellStyle name="T_Book1_09a_PhanMongNhaSo9_Du toan nuoc San Thang (GD2)" xfId="2153" xr:uid="{00000000-0005-0000-0000-0000210A0000}"/>
    <cellStyle name="T_Book1_09a_PhanMongNhaSo9_Du toan nuoc San Thang (GD2) 2" xfId="2154" xr:uid="{00000000-0005-0000-0000-0000220A0000}"/>
    <cellStyle name="T_Book1_09a_PhanMongNhaSo9_Ke hoach 2010 (theo doi 11-8-2010)" xfId="2155" xr:uid="{00000000-0005-0000-0000-0000230A0000}"/>
    <cellStyle name="T_Book1_09a_PhanMongNhaSo9_Ke hoach 2010 (theo doi 11-8-2010) 2" xfId="2156" xr:uid="{00000000-0005-0000-0000-0000240A0000}"/>
    <cellStyle name="T_Book1_09a_PhanMongNhaSo9_ke hoach dau thau 30-6-2010" xfId="2157" xr:uid="{00000000-0005-0000-0000-0000250A0000}"/>
    <cellStyle name="T_Book1_09a_PhanMongNhaSo9_ke hoach dau thau 30-6-2010 2" xfId="2158" xr:uid="{00000000-0005-0000-0000-0000260A0000}"/>
    <cellStyle name="T_Book1_09a_PhanMongNhaSo9_KH Von 2012 gui BKH 1" xfId="2159" xr:uid="{00000000-0005-0000-0000-0000270A0000}"/>
    <cellStyle name="T_Book1_09a_PhanMongNhaSo9_KH Von 2012 gui BKH 1 2" xfId="2160" xr:uid="{00000000-0005-0000-0000-0000280A0000}"/>
    <cellStyle name="T_Book1_09a_PhanMongNhaSo9_QD ke hoach dau thau" xfId="2161" xr:uid="{00000000-0005-0000-0000-0000290A0000}"/>
    <cellStyle name="T_Book1_09a_PhanMongNhaSo9_QD ke hoach dau thau 2" xfId="2162" xr:uid="{00000000-0005-0000-0000-00002A0A0000}"/>
    <cellStyle name="T_Book1_09a_PhanMongNhaSo9_Ra soat KH von 2011 (Huy-11-11-11)" xfId="2163" xr:uid="{00000000-0005-0000-0000-00002B0A0000}"/>
    <cellStyle name="T_Book1_09a_PhanMongNhaSo9_Ra soat KH von 2011 (Huy-11-11-11) 2" xfId="2164" xr:uid="{00000000-0005-0000-0000-00002C0A0000}"/>
    <cellStyle name="T_Book1_09a_PhanMongNhaSo9_tinh toan hoang ha" xfId="2165" xr:uid="{00000000-0005-0000-0000-00002D0A0000}"/>
    <cellStyle name="T_Book1_09a_PhanMongNhaSo9_tinh toan hoang ha 2" xfId="2166" xr:uid="{00000000-0005-0000-0000-00002E0A0000}"/>
    <cellStyle name="T_Book1_09a_PhanMongNhaSo9_Tong von ĐTPT" xfId="2167" xr:uid="{00000000-0005-0000-0000-00002F0A0000}"/>
    <cellStyle name="T_Book1_09a_PhanMongNhaSo9_Tong von ĐTPT 2" xfId="2168" xr:uid="{00000000-0005-0000-0000-0000300A0000}"/>
    <cellStyle name="T_Book1_09a_PhanMongNhaSo9_Viec Huy dang lam" xfId="2169" xr:uid="{00000000-0005-0000-0000-0000310A0000}"/>
    <cellStyle name="T_Book1_09a_PhanMongNhaSo9_Viec Huy dang lam 2" xfId="2170" xr:uid="{00000000-0005-0000-0000-0000320A0000}"/>
    <cellStyle name="T_Book1_09a_PhanMongNhaSo9_Viec Huy dang lam_CT 134" xfId="2171" xr:uid="{00000000-0005-0000-0000-0000330A0000}"/>
    <cellStyle name="T_Book1_09a_PhanMongNhaSo9_Viec Huy dang lam_CT 134 2" xfId="2172" xr:uid="{00000000-0005-0000-0000-0000340A0000}"/>
    <cellStyle name="T_Book1_09b_PhanThannhaso9" xfId="2173" xr:uid="{00000000-0005-0000-0000-0000350A0000}"/>
    <cellStyle name="T_Book1_09b_PhanThannhaso9 2" xfId="2174" xr:uid="{00000000-0005-0000-0000-0000360A0000}"/>
    <cellStyle name="T_Book1_09b_PhanThannhaso9_bieu ke hoach dau thau" xfId="2175" xr:uid="{00000000-0005-0000-0000-0000370A0000}"/>
    <cellStyle name="T_Book1_09b_PhanThannhaso9_bieu ke hoach dau thau 2" xfId="2176" xr:uid="{00000000-0005-0000-0000-0000380A0000}"/>
    <cellStyle name="T_Book1_09b_PhanThannhaso9_bieu ke hoach dau thau truong mam non SKH" xfId="2177" xr:uid="{00000000-0005-0000-0000-0000390A0000}"/>
    <cellStyle name="T_Book1_09b_PhanThannhaso9_bieu ke hoach dau thau truong mam non SKH 2" xfId="2178" xr:uid="{00000000-0005-0000-0000-00003A0A0000}"/>
    <cellStyle name="T_Book1_09b_PhanThannhaso9_bieu tong hop lai kh von 2011 gui phong TH-KTDN" xfId="2179" xr:uid="{00000000-0005-0000-0000-00003B0A0000}"/>
    <cellStyle name="T_Book1_09b_PhanThannhaso9_bieu tong hop lai kh von 2011 gui phong TH-KTDN 2" xfId="2180" xr:uid="{00000000-0005-0000-0000-00003C0A0000}"/>
    <cellStyle name="T_Book1_09b_PhanThannhaso9_Book1" xfId="2181" xr:uid="{00000000-0005-0000-0000-00003D0A0000}"/>
    <cellStyle name="T_Book1_09b_PhanThannhaso9_Book1 2" xfId="2182" xr:uid="{00000000-0005-0000-0000-00003E0A0000}"/>
    <cellStyle name="T_Book1_09b_PhanThannhaso9_Book1_Ke hoach 2010 (theo doi 11-8-2010)" xfId="2183" xr:uid="{00000000-0005-0000-0000-00003F0A0000}"/>
    <cellStyle name="T_Book1_09b_PhanThannhaso9_Book1_Ke hoach 2010 (theo doi 11-8-2010) 2" xfId="2184" xr:uid="{00000000-0005-0000-0000-0000400A0000}"/>
    <cellStyle name="T_Book1_09b_PhanThannhaso9_Book1_ke hoach dau thau 30-6-2010" xfId="2185" xr:uid="{00000000-0005-0000-0000-0000410A0000}"/>
    <cellStyle name="T_Book1_09b_PhanThannhaso9_Book1_ke hoach dau thau 30-6-2010 2" xfId="2186" xr:uid="{00000000-0005-0000-0000-0000420A0000}"/>
    <cellStyle name="T_Book1_09b_PhanThannhaso9_Copy of KH PHAN BO VON ĐỐI ỨNG NAM 2011 (30 TY phuong án gop WB)" xfId="2187" xr:uid="{00000000-0005-0000-0000-0000430A0000}"/>
    <cellStyle name="T_Book1_09b_PhanThannhaso9_Copy of KH PHAN BO VON ĐỐI ỨNG NAM 2011 (30 TY phuong án gop WB) 2" xfId="2188" xr:uid="{00000000-0005-0000-0000-0000440A0000}"/>
    <cellStyle name="T_Book1_09b_PhanThannhaso9_DTTD chieng chan Tham lai 29-9-2009" xfId="2189" xr:uid="{00000000-0005-0000-0000-0000450A0000}"/>
    <cellStyle name="T_Book1_09b_PhanThannhaso9_DTTD chieng chan Tham lai 29-9-2009 2" xfId="2190" xr:uid="{00000000-0005-0000-0000-0000460A0000}"/>
    <cellStyle name="T_Book1_09b_PhanThannhaso9_Du toan nuoc San Thang (GD2)" xfId="2191" xr:uid="{00000000-0005-0000-0000-0000470A0000}"/>
    <cellStyle name="T_Book1_09b_PhanThannhaso9_Du toan nuoc San Thang (GD2) 2" xfId="2192" xr:uid="{00000000-0005-0000-0000-0000480A0000}"/>
    <cellStyle name="T_Book1_09b_PhanThannhaso9_Ke hoach 2010 (theo doi 11-8-2010)" xfId="2193" xr:uid="{00000000-0005-0000-0000-0000490A0000}"/>
    <cellStyle name="T_Book1_09b_PhanThannhaso9_Ke hoach 2010 (theo doi 11-8-2010) 2" xfId="2194" xr:uid="{00000000-0005-0000-0000-00004A0A0000}"/>
    <cellStyle name="T_Book1_09b_PhanThannhaso9_ke hoach dau thau 30-6-2010" xfId="2195" xr:uid="{00000000-0005-0000-0000-00004B0A0000}"/>
    <cellStyle name="T_Book1_09b_PhanThannhaso9_ke hoach dau thau 30-6-2010 2" xfId="2196" xr:uid="{00000000-0005-0000-0000-00004C0A0000}"/>
    <cellStyle name="T_Book1_09b_PhanThannhaso9_KH Von 2012 gui BKH 1" xfId="2197" xr:uid="{00000000-0005-0000-0000-00004D0A0000}"/>
    <cellStyle name="T_Book1_09b_PhanThannhaso9_KH Von 2012 gui BKH 1 2" xfId="2198" xr:uid="{00000000-0005-0000-0000-00004E0A0000}"/>
    <cellStyle name="T_Book1_09b_PhanThannhaso9_QD ke hoach dau thau" xfId="2199" xr:uid="{00000000-0005-0000-0000-00004F0A0000}"/>
    <cellStyle name="T_Book1_09b_PhanThannhaso9_QD ke hoach dau thau 2" xfId="2200" xr:uid="{00000000-0005-0000-0000-0000500A0000}"/>
    <cellStyle name="T_Book1_09b_PhanThannhaso9_Ra soat KH von 2011 (Huy-11-11-11)" xfId="2201" xr:uid="{00000000-0005-0000-0000-0000510A0000}"/>
    <cellStyle name="T_Book1_09b_PhanThannhaso9_Ra soat KH von 2011 (Huy-11-11-11) 2" xfId="2202" xr:uid="{00000000-0005-0000-0000-0000520A0000}"/>
    <cellStyle name="T_Book1_09b_PhanThannhaso9_tinh toan hoang ha" xfId="2203" xr:uid="{00000000-0005-0000-0000-0000530A0000}"/>
    <cellStyle name="T_Book1_09b_PhanThannhaso9_tinh toan hoang ha 2" xfId="2204" xr:uid="{00000000-0005-0000-0000-0000540A0000}"/>
    <cellStyle name="T_Book1_09b_PhanThannhaso9_Tong von ĐTPT" xfId="2205" xr:uid="{00000000-0005-0000-0000-0000550A0000}"/>
    <cellStyle name="T_Book1_09b_PhanThannhaso9_Tong von ĐTPT 2" xfId="2206" xr:uid="{00000000-0005-0000-0000-0000560A0000}"/>
    <cellStyle name="T_Book1_09b_PhanThannhaso9_Viec Huy dang lam" xfId="2207" xr:uid="{00000000-0005-0000-0000-0000570A0000}"/>
    <cellStyle name="T_Book1_09b_PhanThannhaso9_Viec Huy dang lam 2" xfId="2208" xr:uid="{00000000-0005-0000-0000-0000580A0000}"/>
    <cellStyle name="T_Book1_09b_PhanThannhaso9_Viec Huy dang lam_CT 134" xfId="2209" xr:uid="{00000000-0005-0000-0000-0000590A0000}"/>
    <cellStyle name="T_Book1_09b_PhanThannhaso9_Viec Huy dang lam_CT 134 2" xfId="2210" xr:uid="{00000000-0005-0000-0000-00005A0A0000}"/>
    <cellStyle name="T_Book1_09c_PhandienNhaso9" xfId="2211" xr:uid="{00000000-0005-0000-0000-00005B0A0000}"/>
    <cellStyle name="T_Book1_09c_PhandienNhaso9 2" xfId="2212" xr:uid="{00000000-0005-0000-0000-00005C0A0000}"/>
    <cellStyle name="T_Book1_09c_PhandienNhaso9_bieu ke hoach dau thau" xfId="2213" xr:uid="{00000000-0005-0000-0000-00005D0A0000}"/>
    <cellStyle name="T_Book1_09c_PhandienNhaso9_bieu ke hoach dau thau 2" xfId="2214" xr:uid="{00000000-0005-0000-0000-00005E0A0000}"/>
    <cellStyle name="T_Book1_09c_PhandienNhaso9_bieu ke hoach dau thau truong mam non SKH" xfId="2215" xr:uid="{00000000-0005-0000-0000-00005F0A0000}"/>
    <cellStyle name="T_Book1_09c_PhandienNhaso9_bieu ke hoach dau thau truong mam non SKH 2" xfId="2216" xr:uid="{00000000-0005-0000-0000-0000600A0000}"/>
    <cellStyle name="T_Book1_09c_PhandienNhaso9_bieu tong hop lai kh von 2011 gui phong TH-KTDN" xfId="2217" xr:uid="{00000000-0005-0000-0000-0000610A0000}"/>
    <cellStyle name="T_Book1_09c_PhandienNhaso9_bieu tong hop lai kh von 2011 gui phong TH-KTDN 2" xfId="2218" xr:uid="{00000000-0005-0000-0000-0000620A0000}"/>
    <cellStyle name="T_Book1_09c_PhandienNhaso9_Book1" xfId="2219" xr:uid="{00000000-0005-0000-0000-0000630A0000}"/>
    <cellStyle name="T_Book1_09c_PhandienNhaso9_Book1 2" xfId="2220" xr:uid="{00000000-0005-0000-0000-0000640A0000}"/>
    <cellStyle name="T_Book1_09c_PhandienNhaso9_Book1_Ke hoach 2010 (theo doi 11-8-2010)" xfId="2221" xr:uid="{00000000-0005-0000-0000-0000650A0000}"/>
    <cellStyle name="T_Book1_09c_PhandienNhaso9_Book1_Ke hoach 2010 (theo doi 11-8-2010) 2" xfId="2222" xr:uid="{00000000-0005-0000-0000-0000660A0000}"/>
    <cellStyle name="T_Book1_09c_PhandienNhaso9_Book1_ke hoach dau thau 30-6-2010" xfId="2223" xr:uid="{00000000-0005-0000-0000-0000670A0000}"/>
    <cellStyle name="T_Book1_09c_PhandienNhaso9_Book1_ke hoach dau thau 30-6-2010 2" xfId="2224" xr:uid="{00000000-0005-0000-0000-0000680A0000}"/>
    <cellStyle name="T_Book1_09c_PhandienNhaso9_Copy of KH PHAN BO VON ĐỐI ỨNG NAM 2011 (30 TY phuong án gop WB)" xfId="2225" xr:uid="{00000000-0005-0000-0000-0000690A0000}"/>
    <cellStyle name="T_Book1_09c_PhandienNhaso9_Copy of KH PHAN BO VON ĐỐI ỨNG NAM 2011 (30 TY phuong án gop WB) 2" xfId="2226" xr:uid="{00000000-0005-0000-0000-00006A0A0000}"/>
    <cellStyle name="T_Book1_09c_PhandienNhaso9_DTTD chieng chan Tham lai 29-9-2009" xfId="2227" xr:uid="{00000000-0005-0000-0000-00006B0A0000}"/>
    <cellStyle name="T_Book1_09c_PhandienNhaso9_DTTD chieng chan Tham lai 29-9-2009 2" xfId="2228" xr:uid="{00000000-0005-0000-0000-00006C0A0000}"/>
    <cellStyle name="T_Book1_09c_PhandienNhaso9_Du toan nuoc San Thang (GD2)" xfId="2229" xr:uid="{00000000-0005-0000-0000-00006D0A0000}"/>
    <cellStyle name="T_Book1_09c_PhandienNhaso9_Du toan nuoc San Thang (GD2) 2" xfId="2230" xr:uid="{00000000-0005-0000-0000-00006E0A0000}"/>
    <cellStyle name="T_Book1_09c_PhandienNhaso9_Ke hoach 2010 (theo doi 11-8-2010)" xfId="2231" xr:uid="{00000000-0005-0000-0000-00006F0A0000}"/>
    <cellStyle name="T_Book1_09c_PhandienNhaso9_Ke hoach 2010 (theo doi 11-8-2010) 2" xfId="2232" xr:uid="{00000000-0005-0000-0000-0000700A0000}"/>
    <cellStyle name="T_Book1_09c_PhandienNhaso9_ke hoach dau thau 30-6-2010" xfId="2233" xr:uid="{00000000-0005-0000-0000-0000710A0000}"/>
    <cellStyle name="T_Book1_09c_PhandienNhaso9_ke hoach dau thau 30-6-2010 2" xfId="2234" xr:uid="{00000000-0005-0000-0000-0000720A0000}"/>
    <cellStyle name="T_Book1_09c_PhandienNhaso9_KH Von 2012 gui BKH 1" xfId="2235" xr:uid="{00000000-0005-0000-0000-0000730A0000}"/>
    <cellStyle name="T_Book1_09c_PhandienNhaso9_KH Von 2012 gui BKH 1 2" xfId="2236" xr:uid="{00000000-0005-0000-0000-0000740A0000}"/>
    <cellStyle name="T_Book1_09c_PhandienNhaso9_QD ke hoach dau thau" xfId="2237" xr:uid="{00000000-0005-0000-0000-0000750A0000}"/>
    <cellStyle name="T_Book1_09c_PhandienNhaso9_QD ke hoach dau thau 2" xfId="2238" xr:uid="{00000000-0005-0000-0000-0000760A0000}"/>
    <cellStyle name="T_Book1_09c_PhandienNhaso9_Ra soat KH von 2011 (Huy-11-11-11)" xfId="2239" xr:uid="{00000000-0005-0000-0000-0000770A0000}"/>
    <cellStyle name="T_Book1_09c_PhandienNhaso9_Ra soat KH von 2011 (Huy-11-11-11) 2" xfId="2240" xr:uid="{00000000-0005-0000-0000-0000780A0000}"/>
    <cellStyle name="T_Book1_09c_PhandienNhaso9_tinh toan hoang ha" xfId="2241" xr:uid="{00000000-0005-0000-0000-0000790A0000}"/>
    <cellStyle name="T_Book1_09c_PhandienNhaso9_tinh toan hoang ha 2" xfId="2242" xr:uid="{00000000-0005-0000-0000-00007A0A0000}"/>
    <cellStyle name="T_Book1_09c_PhandienNhaso9_Tong von ĐTPT" xfId="2243" xr:uid="{00000000-0005-0000-0000-00007B0A0000}"/>
    <cellStyle name="T_Book1_09c_PhandienNhaso9_Tong von ĐTPT 2" xfId="2244" xr:uid="{00000000-0005-0000-0000-00007C0A0000}"/>
    <cellStyle name="T_Book1_09c_PhandienNhaso9_Viec Huy dang lam" xfId="2245" xr:uid="{00000000-0005-0000-0000-00007D0A0000}"/>
    <cellStyle name="T_Book1_09c_PhandienNhaso9_Viec Huy dang lam 2" xfId="2246" xr:uid="{00000000-0005-0000-0000-00007E0A0000}"/>
    <cellStyle name="T_Book1_09c_PhandienNhaso9_Viec Huy dang lam_CT 134" xfId="2247" xr:uid="{00000000-0005-0000-0000-00007F0A0000}"/>
    <cellStyle name="T_Book1_09c_PhandienNhaso9_Viec Huy dang lam_CT 134 2" xfId="2248" xr:uid="{00000000-0005-0000-0000-0000800A0000}"/>
    <cellStyle name="T_Book1_09d_Phannuocnhaso9" xfId="2249" xr:uid="{00000000-0005-0000-0000-0000810A0000}"/>
    <cellStyle name="T_Book1_09d_Phannuocnhaso9 2" xfId="2250" xr:uid="{00000000-0005-0000-0000-0000820A0000}"/>
    <cellStyle name="T_Book1_09d_Phannuocnhaso9_bieu ke hoach dau thau" xfId="2251" xr:uid="{00000000-0005-0000-0000-0000830A0000}"/>
    <cellStyle name="T_Book1_09d_Phannuocnhaso9_bieu ke hoach dau thau 2" xfId="2252" xr:uid="{00000000-0005-0000-0000-0000840A0000}"/>
    <cellStyle name="T_Book1_09d_Phannuocnhaso9_bieu ke hoach dau thau truong mam non SKH" xfId="2253" xr:uid="{00000000-0005-0000-0000-0000850A0000}"/>
    <cellStyle name="T_Book1_09d_Phannuocnhaso9_bieu ke hoach dau thau truong mam non SKH 2" xfId="2254" xr:uid="{00000000-0005-0000-0000-0000860A0000}"/>
    <cellStyle name="T_Book1_09d_Phannuocnhaso9_bieu tong hop lai kh von 2011 gui phong TH-KTDN" xfId="2255" xr:uid="{00000000-0005-0000-0000-0000870A0000}"/>
    <cellStyle name="T_Book1_09d_Phannuocnhaso9_bieu tong hop lai kh von 2011 gui phong TH-KTDN 2" xfId="2256" xr:uid="{00000000-0005-0000-0000-0000880A0000}"/>
    <cellStyle name="T_Book1_09d_Phannuocnhaso9_Book1" xfId="2257" xr:uid="{00000000-0005-0000-0000-0000890A0000}"/>
    <cellStyle name="T_Book1_09d_Phannuocnhaso9_Book1 2" xfId="2258" xr:uid="{00000000-0005-0000-0000-00008A0A0000}"/>
    <cellStyle name="T_Book1_09d_Phannuocnhaso9_Book1_Ke hoach 2010 (theo doi 11-8-2010)" xfId="2259" xr:uid="{00000000-0005-0000-0000-00008B0A0000}"/>
    <cellStyle name="T_Book1_09d_Phannuocnhaso9_Book1_Ke hoach 2010 (theo doi 11-8-2010) 2" xfId="2260" xr:uid="{00000000-0005-0000-0000-00008C0A0000}"/>
    <cellStyle name="T_Book1_09d_Phannuocnhaso9_Book1_ke hoach dau thau 30-6-2010" xfId="2261" xr:uid="{00000000-0005-0000-0000-00008D0A0000}"/>
    <cellStyle name="T_Book1_09d_Phannuocnhaso9_Book1_ke hoach dau thau 30-6-2010 2" xfId="2262" xr:uid="{00000000-0005-0000-0000-00008E0A0000}"/>
    <cellStyle name="T_Book1_09d_Phannuocnhaso9_Copy of KH PHAN BO VON ĐỐI ỨNG NAM 2011 (30 TY phuong án gop WB)" xfId="2263" xr:uid="{00000000-0005-0000-0000-00008F0A0000}"/>
    <cellStyle name="T_Book1_09d_Phannuocnhaso9_Copy of KH PHAN BO VON ĐỐI ỨNG NAM 2011 (30 TY phuong án gop WB) 2" xfId="2264" xr:uid="{00000000-0005-0000-0000-0000900A0000}"/>
    <cellStyle name="T_Book1_09d_Phannuocnhaso9_DTTD chieng chan Tham lai 29-9-2009" xfId="2265" xr:uid="{00000000-0005-0000-0000-0000910A0000}"/>
    <cellStyle name="T_Book1_09d_Phannuocnhaso9_DTTD chieng chan Tham lai 29-9-2009 2" xfId="2266" xr:uid="{00000000-0005-0000-0000-0000920A0000}"/>
    <cellStyle name="T_Book1_09d_Phannuocnhaso9_Du toan nuoc San Thang (GD2)" xfId="2267" xr:uid="{00000000-0005-0000-0000-0000930A0000}"/>
    <cellStyle name="T_Book1_09d_Phannuocnhaso9_Du toan nuoc San Thang (GD2) 2" xfId="2268" xr:uid="{00000000-0005-0000-0000-0000940A0000}"/>
    <cellStyle name="T_Book1_09d_Phannuocnhaso9_Ke hoach 2010 (theo doi 11-8-2010)" xfId="2269" xr:uid="{00000000-0005-0000-0000-0000950A0000}"/>
    <cellStyle name="T_Book1_09d_Phannuocnhaso9_Ke hoach 2010 (theo doi 11-8-2010) 2" xfId="2270" xr:uid="{00000000-0005-0000-0000-0000960A0000}"/>
    <cellStyle name="T_Book1_09d_Phannuocnhaso9_ke hoach dau thau 30-6-2010" xfId="2271" xr:uid="{00000000-0005-0000-0000-0000970A0000}"/>
    <cellStyle name="T_Book1_09d_Phannuocnhaso9_ke hoach dau thau 30-6-2010 2" xfId="2272" xr:uid="{00000000-0005-0000-0000-0000980A0000}"/>
    <cellStyle name="T_Book1_09d_Phannuocnhaso9_KH Von 2012 gui BKH 1" xfId="2273" xr:uid="{00000000-0005-0000-0000-0000990A0000}"/>
    <cellStyle name="T_Book1_09d_Phannuocnhaso9_KH Von 2012 gui BKH 1 2" xfId="2274" xr:uid="{00000000-0005-0000-0000-00009A0A0000}"/>
    <cellStyle name="T_Book1_09d_Phannuocnhaso9_QD ke hoach dau thau" xfId="2275" xr:uid="{00000000-0005-0000-0000-00009B0A0000}"/>
    <cellStyle name="T_Book1_09d_Phannuocnhaso9_QD ke hoach dau thau 2" xfId="2276" xr:uid="{00000000-0005-0000-0000-00009C0A0000}"/>
    <cellStyle name="T_Book1_09d_Phannuocnhaso9_Ra soat KH von 2011 (Huy-11-11-11)" xfId="2277" xr:uid="{00000000-0005-0000-0000-00009D0A0000}"/>
    <cellStyle name="T_Book1_09d_Phannuocnhaso9_Ra soat KH von 2011 (Huy-11-11-11) 2" xfId="2278" xr:uid="{00000000-0005-0000-0000-00009E0A0000}"/>
    <cellStyle name="T_Book1_09d_Phannuocnhaso9_tinh toan hoang ha" xfId="2279" xr:uid="{00000000-0005-0000-0000-00009F0A0000}"/>
    <cellStyle name="T_Book1_09d_Phannuocnhaso9_tinh toan hoang ha 2" xfId="2280" xr:uid="{00000000-0005-0000-0000-0000A00A0000}"/>
    <cellStyle name="T_Book1_09d_Phannuocnhaso9_Tong von ĐTPT" xfId="2281" xr:uid="{00000000-0005-0000-0000-0000A10A0000}"/>
    <cellStyle name="T_Book1_09d_Phannuocnhaso9_Tong von ĐTPT 2" xfId="2282" xr:uid="{00000000-0005-0000-0000-0000A20A0000}"/>
    <cellStyle name="T_Book1_09d_Phannuocnhaso9_Viec Huy dang lam" xfId="2283" xr:uid="{00000000-0005-0000-0000-0000A30A0000}"/>
    <cellStyle name="T_Book1_09d_Phannuocnhaso9_Viec Huy dang lam 2" xfId="2284" xr:uid="{00000000-0005-0000-0000-0000A40A0000}"/>
    <cellStyle name="T_Book1_09d_Phannuocnhaso9_Viec Huy dang lam_CT 134" xfId="2285" xr:uid="{00000000-0005-0000-0000-0000A50A0000}"/>
    <cellStyle name="T_Book1_09d_Phannuocnhaso9_Viec Huy dang lam_CT 134 2" xfId="2286" xr:uid="{00000000-0005-0000-0000-0000A60A0000}"/>
    <cellStyle name="T_Book1_09f_TienluongThannhaso9" xfId="2287" xr:uid="{00000000-0005-0000-0000-0000A70A0000}"/>
    <cellStyle name="T_Book1_09f_TienluongThannhaso9 2" xfId="2288" xr:uid="{00000000-0005-0000-0000-0000A80A0000}"/>
    <cellStyle name="T_Book1_09f_TienluongThannhaso9_bieu ke hoach dau thau" xfId="2289" xr:uid="{00000000-0005-0000-0000-0000A90A0000}"/>
    <cellStyle name="T_Book1_09f_TienluongThannhaso9_bieu ke hoach dau thau 2" xfId="2290" xr:uid="{00000000-0005-0000-0000-0000AA0A0000}"/>
    <cellStyle name="T_Book1_09f_TienluongThannhaso9_bieu ke hoach dau thau truong mam non SKH" xfId="2291" xr:uid="{00000000-0005-0000-0000-0000AB0A0000}"/>
    <cellStyle name="T_Book1_09f_TienluongThannhaso9_bieu ke hoach dau thau truong mam non SKH 2" xfId="2292" xr:uid="{00000000-0005-0000-0000-0000AC0A0000}"/>
    <cellStyle name="T_Book1_09f_TienluongThannhaso9_bieu tong hop lai kh von 2011 gui phong TH-KTDN" xfId="2293" xr:uid="{00000000-0005-0000-0000-0000AD0A0000}"/>
    <cellStyle name="T_Book1_09f_TienluongThannhaso9_bieu tong hop lai kh von 2011 gui phong TH-KTDN 2" xfId="2294" xr:uid="{00000000-0005-0000-0000-0000AE0A0000}"/>
    <cellStyle name="T_Book1_09f_TienluongThannhaso9_Book1" xfId="2295" xr:uid="{00000000-0005-0000-0000-0000AF0A0000}"/>
    <cellStyle name="T_Book1_09f_TienluongThannhaso9_Book1 2" xfId="2296" xr:uid="{00000000-0005-0000-0000-0000B00A0000}"/>
    <cellStyle name="T_Book1_09f_TienluongThannhaso9_Book1_Ke hoach 2010 (theo doi 11-8-2010)" xfId="2297" xr:uid="{00000000-0005-0000-0000-0000B10A0000}"/>
    <cellStyle name="T_Book1_09f_TienluongThannhaso9_Book1_Ke hoach 2010 (theo doi 11-8-2010) 2" xfId="2298" xr:uid="{00000000-0005-0000-0000-0000B20A0000}"/>
    <cellStyle name="T_Book1_09f_TienluongThannhaso9_Book1_ke hoach dau thau 30-6-2010" xfId="2299" xr:uid="{00000000-0005-0000-0000-0000B30A0000}"/>
    <cellStyle name="T_Book1_09f_TienluongThannhaso9_Book1_ke hoach dau thau 30-6-2010 2" xfId="2300" xr:uid="{00000000-0005-0000-0000-0000B40A0000}"/>
    <cellStyle name="T_Book1_09f_TienluongThannhaso9_Copy of KH PHAN BO VON ĐỐI ỨNG NAM 2011 (30 TY phuong án gop WB)" xfId="2301" xr:uid="{00000000-0005-0000-0000-0000B50A0000}"/>
    <cellStyle name="T_Book1_09f_TienluongThannhaso9_Copy of KH PHAN BO VON ĐỐI ỨNG NAM 2011 (30 TY phuong án gop WB) 2" xfId="2302" xr:uid="{00000000-0005-0000-0000-0000B60A0000}"/>
    <cellStyle name="T_Book1_09f_TienluongThannhaso9_DTTD chieng chan Tham lai 29-9-2009" xfId="2303" xr:uid="{00000000-0005-0000-0000-0000B70A0000}"/>
    <cellStyle name="T_Book1_09f_TienluongThannhaso9_DTTD chieng chan Tham lai 29-9-2009 2" xfId="2304" xr:uid="{00000000-0005-0000-0000-0000B80A0000}"/>
    <cellStyle name="T_Book1_09f_TienluongThannhaso9_Du toan nuoc San Thang (GD2)" xfId="2305" xr:uid="{00000000-0005-0000-0000-0000B90A0000}"/>
    <cellStyle name="T_Book1_09f_TienluongThannhaso9_Du toan nuoc San Thang (GD2) 2" xfId="2306" xr:uid="{00000000-0005-0000-0000-0000BA0A0000}"/>
    <cellStyle name="T_Book1_09f_TienluongThannhaso9_Ke hoach 2010 (theo doi 11-8-2010)" xfId="2307" xr:uid="{00000000-0005-0000-0000-0000BB0A0000}"/>
    <cellStyle name="T_Book1_09f_TienluongThannhaso9_Ke hoach 2010 (theo doi 11-8-2010) 2" xfId="2308" xr:uid="{00000000-0005-0000-0000-0000BC0A0000}"/>
    <cellStyle name="T_Book1_09f_TienluongThannhaso9_ke hoach dau thau 30-6-2010" xfId="2309" xr:uid="{00000000-0005-0000-0000-0000BD0A0000}"/>
    <cellStyle name="T_Book1_09f_TienluongThannhaso9_ke hoach dau thau 30-6-2010 2" xfId="2310" xr:uid="{00000000-0005-0000-0000-0000BE0A0000}"/>
    <cellStyle name="T_Book1_09f_TienluongThannhaso9_KH Von 2012 gui BKH 1" xfId="2311" xr:uid="{00000000-0005-0000-0000-0000BF0A0000}"/>
    <cellStyle name="T_Book1_09f_TienluongThannhaso9_KH Von 2012 gui BKH 1 2" xfId="2312" xr:uid="{00000000-0005-0000-0000-0000C00A0000}"/>
    <cellStyle name="T_Book1_09f_TienluongThannhaso9_QD ke hoach dau thau" xfId="2313" xr:uid="{00000000-0005-0000-0000-0000C10A0000}"/>
    <cellStyle name="T_Book1_09f_TienluongThannhaso9_QD ke hoach dau thau 2" xfId="2314" xr:uid="{00000000-0005-0000-0000-0000C20A0000}"/>
    <cellStyle name="T_Book1_09f_TienluongThannhaso9_Ra soat KH von 2011 (Huy-11-11-11)" xfId="2315" xr:uid="{00000000-0005-0000-0000-0000C30A0000}"/>
    <cellStyle name="T_Book1_09f_TienluongThannhaso9_Ra soat KH von 2011 (Huy-11-11-11) 2" xfId="2316" xr:uid="{00000000-0005-0000-0000-0000C40A0000}"/>
    <cellStyle name="T_Book1_09f_TienluongThannhaso9_tinh toan hoang ha" xfId="2317" xr:uid="{00000000-0005-0000-0000-0000C50A0000}"/>
    <cellStyle name="T_Book1_09f_TienluongThannhaso9_tinh toan hoang ha 2" xfId="2318" xr:uid="{00000000-0005-0000-0000-0000C60A0000}"/>
    <cellStyle name="T_Book1_09f_TienluongThannhaso9_Tong von ĐTPT" xfId="2319" xr:uid="{00000000-0005-0000-0000-0000C70A0000}"/>
    <cellStyle name="T_Book1_09f_TienluongThannhaso9_Tong von ĐTPT 2" xfId="2320" xr:uid="{00000000-0005-0000-0000-0000C80A0000}"/>
    <cellStyle name="T_Book1_09f_TienluongThannhaso9_Viec Huy dang lam" xfId="2321" xr:uid="{00000000-0005-0000-0000-0000C90A0000}"/>
    <cellStyle name="T_Book1_09f_TienluongThannhaso9_Viec Huy dang lam 2" xfId="2322" xr:uid="{00000000-0005-0000-0000-0000CA0A0000}"/>
    <cellStyle name="T_Book1_09f_TienluongThannhaso9_Viec Huy dang lam_CT 134" xfId="2323" xr:uid="{00000000-0005-0000-0000-0000CB0A0000}"/>
    <cellStyle name="T_Book1_09f_TienluongThannhaso9_Viec Huy dang lam_CT 134 2" xfId="2324" xr:uid="{00000000-0005-0000-0000-0000CC0A0000}"/>
    <cellStyle name="T_Book1_1" xfId="2325" xr:uid="{00000000-0005-0000-0000-0000CD0A0000}"/>
    <cellStyle name="T_Book1_1_Bao cao TPCP" xfId="2326" xr:uid="{00000000-0005-0000-0000-0000CE0A0000}"/>
    <cellStyle name="T_Book1_1_Bao cao TPCP 2" xfId="2327" xr:uid="{00000000-0005-0000-0000-0000CF0A0000}"/>
    <cellStyle name="T_Book1_1_bieu ke hoach dau thau" xfId="2328" xr:uid="{00000000-0005-0000-0000-0000D00A0000}"/>
    <cellStyle name="T_Book1_1_bieu ke hoach dau thau truong mam non SKH" xfId="2329" xr:uid="{00000000-0005-0000-0000-0000D10A0000}"/>
    <cellStyle name="T_Book1_1_bieu tong hop lai kh von 2011 gui phong TH-KTDN" xfId="2330" xr:uid="{00000000-0005-0000-0000-0000D20A0000}"/>
    <cellStyle name="T_Book1_1_bieu tong hop lai kh von 2011 gui phong TH-KTDN 2" xfId="2331" xr:uid="{00000000-0005-0000-0000-0000D30A0000}"/>
    <cellStyle name="T_Book1_1_Bieu tong hop nhu cau ung 2011 da chon loc -Mien nui" xfId="2332" xr:uid="{00000000-0005-0000-0000-0000D40A0000}"/>
    <cellStyle name="T_Book1_1_Bieu tong hop nhu cau ung 2011 da chon loc -Mien nui_CT 134" xfId="2333" xr:uid="{00000000-0005-0000-0000-0000D50A0000}"/>
    <cellStyle name="T_Book1_1_Book1" xfId="2334" xr:uid="{00000000-0005-0000-0000-0000D60A0000}"/>
    <cellStyle name="T_Book1_1_Book1 2" xfId="2335" xr:uid="{00000000-0005-0000-0000-0000D70A0000}"/>
    <cellStyle name="T_Book1_1_Book1_1" xfId="2336" xr:uid="{00000000-0005-0000-0000-0000D80A0000}"/>
    <cellStyle name="T_Book1_1_Book1_1 2" xfId="2337" xr:uid="{00000000-0005-0000-0000-0000D90A0000}"/>
    <cellStyle name="T_Book1_1_Book1_1_Bao cao TPCP" xfId="2338" xr:uid="{00000000-0005-0000-0000-0000DA0A0000}"/>
    <cellStyle name="T_Book1_1_Book1_1_Ke hoach 2010 (theo doi 11-8-2010)" xfId="2339" xr:uid="{00000000-0005-0000-0000-0000DB0A0000}"/>
    <cellStyle name="T_Book1_1_Book1_1_ke hoach dau thau 30-6-2010" xfId="2340" xr:uid="{00000000-0005-0000-0000-0000DC0A0000}"/>
    <cellStyle name="T_Book1_1_Book1_1_Ra soat KH von 2011 (Huy-11-11-11)" xfId="2341" xr:uid="{00000000-0005-0000-0000-0000DD0A0000}"/>
    <cellStyle name="T_Book1_1_Book1_1_Ra soat KH von 2011 (Huy-11-11-11) 2" xfId="2342" xr:uid="{00000000-0005-0000-0000-0000DE0A0000}"/>
    <cellStyle name="T_Book1_1_Book1_1_Viec Huy dang lam" xfId="2343" xr:uid="{00000000-0005-0000-0000-0000DF0A0000}"/>
    <cellStyle name="T_Book1_1_Book1_2" xfId="2344" xr:uid="{00000000-0005-0000-0000-0000E00A0000}"/>
    <cellStyle name="T_Book1_1_Book1_2_Ke hoach 2010 (theo doi 11-8-2010)" xfId="2345" xr:uid="{00000000-0005-0000-0000-0000E10A0000}"/>
    <cellStyle name="T_Book1_1_Book1_3" xfId="2346" xr:uid="{00000000-0005-0000-0000-0000E20A0000}"/>
    <cellStyle name="T_Book1_1_Book1_3 2" xfId="2347" xr:uid="{00000000-0005-0000-0000-0000E30A0000}"/>
    <cellStyle name="T_Book1_1_Book1_Bao cao TPCP" xfId="2348" xr:uid="{00000000-0005-0000-0000-0000E40A0000}"/>
    <cellStyle name="T_Book1_1_Book1_DTTD chieng chan Tham lai 29-9-2009" xfId="2349" xr:uid="{00000000-0005-0000-0000-0000E50A0000}"/>
    <cellStyle name="T_Book1_1_Book1_Ke hoach 2010 (theo doi 11-8-2010)" xfId="2350" xr:uid="{00000000-0005-0000-0000-0000E60A0000}"/>
    <cellStyle name="T_Book1_1_Book1_ke hoach dau thau 30-6-2010" xfId="2351" xr:uid="{00000000-0005-0000-0000-0000E70A0000}"/>
    <cellStyle name="T_Book1_1_Book1_ke hoach dau thau 30-6-2010 2" xfId="2352" xr:uid="{00000000-0005-0000-0000-0000E80A0000}"/>
    <cellStyle name="T_Book1_1_Book1_KH Von 2012 gui BKH 1" xfId="2353" xr:uid="{00000000-0005-0000-0000-0000E90A0000}"/>
    <cellStyle name="T_Book1_1_Book1_KH Von 2012 gui BKH 2" xfId="2354" xr:uid="{00000000-0005-0000-0000-0000EA0A0000}"/>
    <cellStyle name="T_Book1_1_Book1_Ra soat KH von 2011 (Huy-11-11-11)" xfId="2355" xr:uid="{00000000-0005-0000-0000-0000EB0A0000}"/>
    <cellStyle name="T_Book1_1_Book1_Ra soat KH von 2011 (Huy-11-11-11) 2" xfId="2356" xr:uid="{00000000-0005-0000-0000-0000EC0A0000}"/>
    <cellStyle name="T_Book1_1_Book1_Viec Huy dang lam" xfId="2357" xr:uid="{00000000-0005-0000-0000-0000ED0A0000}"/>
    <cellStyle name="T_Book1_1_Book1_Viec Huy dang lam 2" xfId="2358" xr:uid="{00000000-0005-0000-0000-0000EE0A0000}"/>
    <cellStyle name="T_Book1_1_Book1_Viec Huy dang lam_CT 134" xfId="2359" xr:uid="{00000000-0005-0000-0000-0000EF0A0000}"/>
    <cellStyle name="T_Book1_1_Book1_Viec Huy dang lam_CT 134 2" xfId="2360" xr:uid="{00000000-0005-0000-0000-0000F00A0000}"/>
    <cellStyle name="T_Book1_1_Can ho 2p phai goc 0.5" xfId="2361" xr:uid="{00000000-0005-0000-0000-0000F10A0000}"/>
    <cellStyle name="T_Book1_1_Chi tieu KH nam 2009" xfId="2362" xr:uid="{00000000-0005-0000-0000-00001C0B0000}"/>
    <cellStyle name="T_Book1_1_cong bo gia VLXD thang 4" xfId="2363" xr:uid="{00000000-0005-0000-0000-0000F20A0000}"/>
    <cellStyle name="T_Book1_1_cong bo gia VLXD thang 4 2" xfId="2364" xr:uid="{00000000-0005-0000-0000-0000F30A0000}"/>
    <cellStyle name="T_Book1_1_Copy of KH PHAN BO VON ĐỐI ỨNG NAM 2011 (30 TY phuong án gop WB)" xfId="2365" xr:uid="{00000000-0005-0000-0000-0000F40A0000}"/>
    <cellStyle name="T_Book1_1_Copy of KH PHAN BO VON ĐỐI ỨNG NAM 2011 (30 TY phuong án gop WB) 2" xfId="2366" xr:uid="{00000000-0005-0000-0000-0000F50A0000}"/>
    <cellStyle name="T_Book1_1_CPK" xfId="2367" xr:uid="{00000000-0005-0000-0000-0000F60A0000}"/>
    <cellStyle name="T_Book1_1_CPK 2" xfId="2368" xr:uid="{00000000-0005-0000-0000-0000F70A0000}"/>
    <cellStyle name="T_Book1_1_CPK_bieu ke hoach dau thau" xfId="2369" xr:uid="{00000000-0005-0000-0000-0000F80A0000}"/>
    <cellStyle name="T_Book1_1_CPK_bieu ke hoach dau thau 2" xfId="2370" xr:uid="{00000000-0005-0000-0000-0000F90A0000}"/>
    <cellStyle name="T_Book1_1_CPK_bieu ke hoach dau thau truong mam non SKH" xfId="2371" xr:uid="{00000000-0005-0000-0000-0000FA0A0000}"/>
    <cellStyle name="T_Book1_1_CPK_bieu ke hoach dau thau truong mam non SKH 2" xfId="2372" xr:uid="{00000000-0005-0000-0000-0000FB0A0000}"/>
    <cellStyle name="T_Book1_1_CPK_bieu tong hop lai kh von 2011 gui phong TH-KTDN" xfId="2373" xr:uid="{00000000-0005-0000-0000-0000FC0A0000}"/>
    <cellStyle name="T_Book1_1_CPK_bieu tong hop lai kh von 2011 gui phong TH-KTDN 2" xfId="2374" xr:uid="{00000000-0005-0000-0000-0000FD0A0000}"/>
    <cellStyle name="T_Book1_1_CPK_Book1" xfId="2375" xr:uid="{00000000-0005-0000-0000-0000FE0A0000}"/>
    <cellStyle name="T_Book1_1_CPK_Book1 2" xfId="2376" xr:uid="{00000000-0005-0000-0000-0000FF0A0000}"/>
    <cellStyle name="T_Book1_1_CPK_Book1_Ke hoach 2010 (theo doi 11-8-2010)" xfId="2377" xr:uid="{00000000-0005-0000-0000-0000000B0000}"/>
    <cellStyle name="T_Book1_1_CPK_Book1_Ke hoach 2010 (theo doi 11-8-2010) 2" xfId="2378" xr:uid="{00000000-0005-0000-0000-0000010B0000}"/>
    <cellStyle name="T_Book1_1_CPK_Book1_ke hoach dau thau 30-6-2010" xfId="2379" xr:uid="{00000000-0005-0000-0000-0000020B0000}"/>
    <cellStyle name="T_Book1_1_CPK_Book1_ke hoach dau thau 30-6-2010 2" xfId="2380" xr:uid="{00000000-0005-0000-0000-0000030B0000}"/>
    <cellStyle name="T_Book1_1_CPK_Copy of KH PHAN BO VON ĐỐI ỨNG NAM 2011 (30 TY phuong án gop WB)" xfId="2381" xr:uid="{00000000-0005-0000-0000-0000040B0000}"/>
    <cellStyle name="T_Book1_1_CPK_Copy of KH PHAN BO VON ĐỐI ỨNG NAM 2011 (30 TY phuong án gop WB) 2" xfId="2382" xr:uid="{00000000-0005-0000-0000-0000050B0000}"/>
    <cellStyle name="T_Book1_1_CPK_DTTD chieng chan Tham lai 29-9-2009" xfId="2383" xr:uid="{00000000-0005-0000-0000-0000060B0000}"/>
    <cellStyle name="T_Book1_1_CPK_DTTD chieng chan Tham lai 29-9-2009 2" xfId="2384" xr:uid="{00000000-0005-0000-0000-0000070B0000}"/>
    <cellStyle name="T_Book1_1_CPK_Du toan nuoc San Thang (GD2)" xfId="2385" xr:uid="{00000000-0005-0000-0000-0000080B0000}"/>
    <cellStyle name="T_Book1_1_CPK_Du toan nuoc San Thang (GD2) 2" xfId="2386" xr:uid="{00000000-0005-0000-0000-0000090B0000}"/>
    <cellStyle name="T_Book1_1_CPK_Ke hoach 2010 (theo doi 11-8-2010)" xfId="2387" xr:uid="{00000000-0005-0000-0000-00000A0B0000}"/>
    <cellStyle name="T_Book1_1_CPK_Ke hoach 2010 (theo doi 11-8-2010) 2" xfId="2388" xr:uid="{00000000-0005-0000-0000-00000B0B0000}"/>
    <cellStyle name="T_Book1_1_CPK_ke hoach dau thau 30-6-2010" xfId="2389" xr:uid="{00000000-0005-0000-0000-00000C0B0000}"/>
    <cellStyle name="T_Book1_1_CPK_ke hoach dau thau 30-6-2010 2" xfId="2390" xr:uid="{00000000-0005-0000-0000-00000D0B0000}"/>
    <cellStyle name="T_Book1_1_CPK_KH Von 2012 gui BKH 1" xfId="2391" xr:uid="{00000000-0005-0000-0000-00000E0B0000}"/>
    <cellStyle name="T_Book1_1_CPK_KH Von 2012 gui BKH 1 2" xfId="2392" xr:uid="{00000000-0005-0000-0000-00000F0B0000}"/>
    <cellStyle name="T_Book1_1_CPK_QD ke hoach dau thau" xfId="2393" xr:uid="{00000000-0005-0000-0000-0000100B0000}"/>
    <cellStyle name="T_Book1_1_CPK_QD ke hoach dau thau 2" xfId="2394" xr:uid="{00000000-0005-0000-0000-0000110B0000}"/>
    <cellStyle name="T_Book1_1_CPK_Ra soat KH von 2011 (Huy-11-11-11)" xfId="2395" xr:uid="{00000000-0005-0000-0000-0000120B0000}"/>
    <cellStyle name="T_Book1_1_CPK_Ra soat KH von 2011 (Huy-11-11-11) 2" xfId="2396" xr:uid="{00000000-0005-0000-0000-0000130B0000}"/>
    <cellStyle name="T_Book1_1_CPK_tinh toan hoang ha" xfId="2397" xr:uid="{00000000-0005-0000-0000-0000140B0000}"/>
    <cellStyle name="T_Book1_1_CPK_tinh toan hoang ha 2" xfId="2398" xr:uid="{00000000-0005-0000-0000-0000150B0000}"/>
    <cellStyle name="T_Book1_1_CPK_Tong von ĐTPT" xfId="2399" xr:uid="{00000000-0005-0000-0000-0000160B0000}"/>
    <cellStyle name="T_Book1_1_CPK_Tong von ĐTPT 2" xfId="2400" xr:uid="{00000000-0005-0000-0000-0000170B0000}"/>
    <cellStyle name="T_Book1_1_CPK_Viec Huy dang lam" xfId="2401" xr:uid="{00000000-0005-0000-0000-0000180B0000}"/>
    <cellStyle name="T_Book1_1_CPK_Viec Huy dang lam 2" xfId="2402" xr:uid="{00000000-0005-0000-0000-0000190B0000}"/>
    <cellStyle name="T_Book1_1_CPK_Viec Huy dang lam_CT 134" xfId="2403" xr:uid="{00000000-0005-0000-0000-00001A0B0000}"/>
    <cellStyle name="T_Book1_1_CPK_Viec Huy dang lam_CT 134 2" xfId="2404" xr:uid="{00000000-0005-0000-0000-00001B0B0000}"/>
    <cellStyle name="T_Book1_1_DT 1751 Muong Khoa" xfId="2405" xr:uid="{00000000-0005-0000-0000-00001D0B0000}"/>
    <cellStyle name="T_Book1_1_DT Nam vai" xfId="2406" xr:uid="{00000000-0005-0000-0000-00001E0B0000}"/>
    <cellStyle name="T_Book1_1_DT Nam vai_bieu ke hoach dau thau" xfId="2407" xr:uid="{00000000-0005-0000-0000-00001F0B0000}"/>
    <cellStyle name="T_Book1_1_DT Nam vai_bieu ke hoach dau thau truong mam non SKH" xfId="2408" xr:uid="{00000000-0005-0000-0000-0000200B0000}"/>
    <cellStyle name="T_Book1_1_DT Nam vai_Book1" xfId="2409" xr:uid="{00000000-0005-0000-0000-0000210B0000}"/>
    <cellStyle name="T_Book1_1_DT Nam vai_DTTD chieng chan Tham lai 29-9-2009" xfId="2410" xr:uid="{00000000-0005-0000-0000-0000220B0000}"/>
    <cellStyle name="T_Book1_1_DT Nam vai_Ke hoach 2010 (theo doi 11-8-2010)" xfId="2411" xr:uid="{00000000-0005-0000-0000-0000230B0000}"/>
    <cellStyle name="T_Book1_1_DT Nam vai_ke hoach dau thau 30-6-2010" xfId="2412" xr:uid="{00000000-0005-0000-0000-0000240B0000}"/>
    <cellStyle name="T_Book1_1_DT Nam vai_QD ke hoach dau thau" xfId="2413" xr:uid="{00000000-0005-0000-0000-0000250B0000}"/>
    <cellStyle name="T_Book1_1_DT Nam vai_tinh toan hoang ha" xfId="2414" xr:uid="{00000000-0005-0000-0000-0000260B0000}"/>
    <cellStyle name="T_Book1_1_DT NHA KHACH -12" xfId="2415" xr:uid="{00000000-0005-0000-0000-0000270B0000}"/>
    <cellStyle name="T_Book1_1_DT NHA KHACH -12 2" xfId="2416" xr:uid="{00000000-0005-0000-0000-0000280B0000}"/>
    <cellStyle name="T_Book1_1_DT tieu hoc diem TDC ban Cho 28-02-09" xfId="2417" xr:uid="{00000000-0005-0000-0000-0000290B0000}"/>
    <cellStyle name="T_Book1_1_DT tieu hoc diem TDC ban Cho 28-02-09 2" xfId="2418" xr:uid="{00000000-0005-0000-0000-00002A0B0000}"/>
    <cellStyle name="T_Book1_1_DTTD chieng chan Tham lai 29-9-2009" xfId="2419" xr:uid="{00000000-0005-0000-0000-00002B0B0000}"/>
    <cellStyle name="T_Book1_1_DTTD chieng chan Tham lai 29-9-2009 2" xfId="2420" xr:uid="{00000000-0005-0000-0000-00002C0B0000}"/>
    <cellStyle name="T_Book1_1_Du toan nuoc San Thang (GD2)" xfId="2421" xr:uid="{00000000-0005-0000-0000-00002D0B0000}"/>
    <cellStyle name="T_Book1_1_DuToan92009Luong650" xfId="2422" xr:uid="{00000000-0005-0000-0000-00002E0B0000}"/>
    <cellStyle name="T_Book1_1_DuToan92009Luong650_CT 134" xfId="2423" xr:uid="{00000000-0005-0000-0000-00002F0B0000}"/>
    <cellStyle name="T_Book1_1_GVL" xfId="2424" xr:uid="{00000000-0005-0000-0000-0000300B0000}"/>
    <cellStyle name="T_Book1_1_HD TT1" xfId="2425" xr:uid="{00000000-0005-0000-0000-0000310B0000}"/>
    <cellStyle name="T_Book1_1_Ke hoach 2010 ngay 14.4.10" xfId="2426" xr:uid="{00000000-0005-0000-0000-0000320B0000}"/>
    <cellStyle name="T_Book1_1_Ke hoach 2010 ngay 31-01" xfId="2427" xr:uid="{00000000-0005-0000-0000-0000330B0000}"/>
    <cellStyle name="T_Book1_1_ke hoach dau thau 30-6-2010" xfId="2428" xr:uid="{00000000-0005-0000-0000-0000340B0000}"/>
    <cellStyle name="T_Book1_1_Ket du ung NS" xfId="2429" xr:uid="{00000000-0005-0000-0000-0000350B0000}"/>
    <cellStyle name="T_Book1_1_KH Von 2012 gui BKH 1" xfId="2430" xr:uid="{00000000-0005-0000-0000-0000360B0000}"/>
    <cellStyle name="T_Book1_1_KH Von 2012 gui BKH 1 2" xfId="2431" xr:uid="{00000000-0005-0000-0000-0000370B0000}"/>
    <cellStyle name="T_Book1_1_Nha lop hoc 8 P" xfId="2432" xr:uid="{00000000-0005-0000-0000-0000380B0000}"/>
    <cellStyle name="T_Book1_1_QD ke hoach dau thau" xfId="2433" xr:uid="{00000000-0005-0000-0000-0000390B0000}"/>
    <cellStyle name="T_Book1_1_Ra soat KH von 2011 (Huy-11-11-11)" xfId="2434" xr:uid="{00000000-0005-0000-0000-00003A0B0000}"/>
    <cellStyle name="T_Book1_1_Sheet2" xfId="2435" xr:uid="{00000000-0005-0000-0000-00003B0B0000}"/>
    <cellStyle name="T_Book1_1_Thiet bi" xfId="2436" xr:uid="{00000000-0005-0000-0000-0000410B0000}"/>
    <cellStyle name="T_Book1_1_Thiet bi 2" xfId="2437" xr:uid="{00000000-0005-0000-0000-0000420B0000}"/>
    <cellStyle name="T_Book1_1_Thiet bi_bieu ke hoach dau thau" xfId="2438" xr:uid="{00000000-0005-0000-0000-0000430B0000}"/>
    <cellStyle name="T_Book1_1_Thiet bi_bieu ke hoach dau thau 2" xfId="2439" xr:uid="{00000000-0005-0000-0000-0000440B0000}"/>
    <cellStyle name="T_Book1_1_Thiet bi_bieu ke hoach dau thau truong mam non SKH" xfId="2440" xr:uid="{00000000-0005-0000-0000-0000450B0000}"/>
    <cellStyle name="T_Book1_1_Thiet bi_bieu ke hoach dau thau truong mam non SKH 2" xfId="2441" xr:uid="{00000000-0005-0000-0000-0000460B0000}"/>
    <cellStyle name="T_Book1_1_Thiet bi_bieu tong hop lai kh von 2011 gui phong TH-KTDN" xfId="2442" xr:uid="{00000000-0005-0000-0000-0000470B0000}"/>
    <cellStyle name="T_Book1_1_Thiet bi_bieu tong hop lai kh von 2011 gui phong TH-KTDN 2" xfId="2443" xr:uid="{00000000-0005-0000-0000-0000480B0000}"/>
    <cellStyle name="T_Book1_1_Thiet bi_Book1" xfId="2444" xr:uid="{00000000-0005-0000-0000-0000490B0000}"/>
    <cellStyle name="T_Book1_1_Thiet bi_Book1 2" xfId="2445" xr:uid="{00000000-0005-0000-0000-00004A0B0000}"/>
    <cellStyle name="T_Book1_1_Thiet bi_Book1_Ke hoach 2010 (theo doi 11-8-2010)" xfId="2446" xr:uid="{00000000-0005-0000-0000-00004B0B0000}"/>
    <cellStyle name="T_Book1_1_Thiet bi_Book1_Ke hoach 2010 (theo doi 11-8-2010) 2" xfId="2447" xr:uid="{00000000-0005-0000-0000-00004C0B0000}"/>
    <cellStyle name="T_Book1_1_Thiet bi_Book1_ke hoach dau thau 30-6-2010" xfId="2448" xr:uid="{00000000-0005-0000-0000-00004D0B0000}"/>
    <cellStyle name="T_Book1_1_Thiet bi_Book1_ke hoach dau thau 30-6-2010 2" xfId="2449" xr:uid="{00000000-0005-0000-0000-00004E0B0000}"/>
    <cellStyle name="T_Book1_1_Thiet bi_Copy of KH PHAN BO VON ĐỐI ỨNG NAM 2011 (30 TY phuong án gop WB)" xfId="2450" xr:uid="{00000000-0005-0000-0000-00004F0B0000}"/>
    <cellStyle name="T_Book1_1_Thiet bi_Copy of KH PHAN BO VON ĐỐI ỨNG NAM 2011 (30 TY phuong án gop WB) 2" xfId="2451" xr:uid="{00000000-0005-0000-0000-0000500B0000}"/>
    <cellStyle name="T_Book1_1_Thiet bi_DTTD chieng chan Tham lai 29-9-2009" xfId="2452" xr:uid="{00000000-0005-0000-0000-0000510B0000}"/>
    <cellStyle name="T_Book1_1_Thiet bi_DTTD chieng chan Tham lai 29-9-2009 2" xfId="2453" xr:uid="{00000000-0005-0000-0000-0000520B0000}"/>
    <cellStyle name="T_Book1_1_Thiet bi_Du toan nuoc San Thang (GD2)" xfId="2454" xr:uid="{00000000-0005-0000-0000-0000530B0000}"/>
    <cellStyle name="T_Book1_1_Thiet bi_Du toan nuoc San Thang (GD2) 2" xfId="2455" xr:uid="{00000000-0005-0000-0000-0000540B0000}"/>
    <cellStyle name="T_Book1_1_Thiet bi_Ke hoach 2010 (theo doi 11-8-2010)" xfId="2456" xr:uid="{00000000-0005-0000-0000-0000550B0000}"/>
    <cellStyle name="T_Book1_1_Thiet bi_Ke hoach 2010 (theo doi 11-8-2010) 2" xfId="2457" xr:uid="{00000000-0005-0000-0000-0000560B0000}"/>
    <cellStyle name="T_Book1_1_Thiet bi_ke hoach dau thau 30-6-2010" xfId="2458" xr:uid="{00000000-0005-0000-0000-0000570B0000}"/>
    <cellStyle name="T_Book1_1_Thiet bi_ke hoach dau thau 30-6-2010 2" xfId="2459" xr:uid="{00000000-0005-0000-0000-0000580B0000}"/>
    <cellStyle name="T_Book1_1_Thiet bi_KH Von 2012 gui BKH 1" xfId="2460" xr:uid="{00000000-0005-0000-0000-0000590B0000}"/>
    <cellStyle name="T_Book1_1_Thiet bi_KH Von 2012 gui BKH 1 2" xfId="2461" xr:uid="{00000000-0005-0000-0000-00005A0B0000}"/>
    <cellStyle name="T_Book1_1_Thiet bi_QD ke hoach dau thau" xfId="2462" xr:uid="{00000000-0005-0000-0000-00005B0B0000}"/>
    <cellStyle name="T_Book1_1_Thiet bi_QD ke hoach dau thau 2" xfId="2463" xr:uid="{00000000-0005-0000-0000-00005C0B0000}"/>
    <cellStyle name="T_Book1_1_Thiet bi_Ra soat KH von 2011 (Huy-11-11-11)" xfId="2464" xr:uid="{00000000-0005-0000-0000-00005D0B0000}"/>
    <cellStyle name="T_Book1_1_Thiet bi_Ra soat KH von 2011 (Huy-11-11-11) 2" xfId="2465" xr:uid="{00000000-0005-0000-0000-00005E0B0000}"/>
    <cellStyle name="T_Book1_1_Thiet bi_tinh toan hoang ha" xfId="2466" xr:uid="{00000000-0005-0000-0000-00005F0B0000}"/>
    <cellStyle name="T_Book1_1_Thiet bi_tinh toan hoang ha 2" xfId="2467" xr:uid="{00000000-0005-0000-0000-0000600B0000}"/>
    <cellStyle name="T_Book1_1_Thiet bi_Tong von ĐTPT" xfId="2468" xr:uid="{00000000-0005-0000-0000-0000610B0000}"/>
    <cellStyle name="T_Book1_1_Thiet bi_Tong von ĐTPT 2" xfId="2469" xr:uid="{00000000-0005-0000-0000-0000620B0000}"/>
    <cellStyle name="T_Book1_1_Thiet bi_Viec Huy dang lam" xfId="2470" xr:uid="{00000000-0005-0000-0000-0000630B0000}"/>
    <cellStyle name="T_Book1_1_Thiet bi_Viec Huy dang lam 2" xfId="2471" xr:uid="{00000000-0005-0000-0000-0000640B0000}"/>
    <cellStyle name="T_Book1_1_Thiet bi_Viec Huy dang lam_CT 134" xfId="2472" xr:uid="{00000000-0005-0000-0000-0000650B0000}"/>
    <cellStyle name="T_Book1_1_Thiet bi_Viec Huy dang lam_CT 134 2" xfId="2473" xr:uid="{00000000-0005-0000-0000-0000660B0000}"/>
    <cellStyle name="T_Book1_1_Tienluong" xfId="2474" xr:uid="{00000000-0005-0000-0000-00003C0B0000}"/>
    <cellStyle name="T_Book1_1_Tienluong 2" xfId="2475" xr:uid="{00000000-0005-0000-0000-00003D0B0000}"/>
    <cellStyle name="T_Book1_1_tinh toan hoang ha" xfId="2476" xr:uid="{00000000-0005-0000-0000-00003E0B0000}"/>
    <cellStyle name="T_Book1_1_Tong von ĐTPT" xfId="2477" xr:uid="{00000000-0005-0000-0000-00003F0B0000}"/>
    <cellStyle name="T_Book1_1_TU VAN THUY LOI THAM  PHE" xfId="2478" xr:uid="{00000000-0005-0000-0000-0000400B0000}"/>
    <cellStyle name="T_Book1_1_Viec Huy dang lam" xfId="2479" xr:uid="{00000000-0005-0000-0000-0000670B0000}"/>
    <cellStyle name="T_Book1_10b_PhanThanNhaSo10" xfId="2480" xr:uid="{00000000-0005-0000-0000-0000680B0000}"/>
    <cellStyle name="T_Book1_10b_PhanThanNhaSo10 2" xfId="2481" xr:uid="{00000000-0005-0000-0000-0000690B0000}"/>
    <cellStyle name="T_Book1_10b_PhanThanNhaSo10_bieu ke hoach dau thau" xfId="2482" xr:uid="{00000000-0005-0000-0000-00006A0B0000}"/>
    <cellStyle name="T_Book1_10b_PhanThanNhaSo10_bieu ke hoach dau thau 2" xfId="2483" xr:uid="{00000000-0005-0000-0000-00006B0B0000}"/>
    <cellStyle name="T_Book1_10b_PhanThanNhaSo10_bieu ke hoach dau thau truong mam non SKH" xfId="2484" xr:uid="{00000000-0005-0000-0000-00006C0B0000}"/>
    <cellStyle name="T_Book1_10b_PhanThanNhaSo10_bieu ke hoach dau thau truong mam non SKH 2" xfId="2485" xr:uid="{00000000-0005-0000-0000-00006D0B0000}"/>
    <cellStyle name="T_Book1_10b_PhanThanNhaSo10_bieu tong hop lai kh von 2011 gui phong TH-KTDN" xfId="2486" xr:uid="{00000000-0005-0000-0000-00006E0B0000}"/>
    <cellStyle name="T_Book1_10b_PhanThanNhaSo10_bieu tong hop lai kh von 2011 gui phong TH-KTDN 2" xfId="2487" xr:uid="{00000000-0005-0000-0000-00006F0B0000}"/>
    <cellStyle name="T_Book1_10b_PhanThanNhaSo10_Book1" xfId="2488" xr:uid="{00000000-0005-0000-0000-0000700B0000}"/>
    <cellStyle name="T_Book1_10b_PhanThanNhaSo10_Book1 2" xfId="2489" xr:uid="{00000000-0005-0000-0000-0000710B0000}"/>
    <cellStyle name="T_Book1_10b_PhanThanNhaSo10_Book1_Ke hoach 2010 (theo doi 11-8-2010)" xfId="2490" xr:uid="{00000000-0005-0000-0000-0000720B0000}"/>
    <cellStyle name="T_Book1_10b_PhanThanNhaSo10_Book1_Ke hoach 2010 (theo doi 11-8-2010) 2" xfId="2491" xr:uid="{00000000-0005-0000-0000-0000730B0000}"/>
    <cellStyle name="T_Book1_10b_PhanThanNhaSo10_Book1_ke hoach dau thau 30-6-2010" xfId="2492" xr:uid="{00000000-0005-0000-0000-0000740B0000}"/>
    <cellStyle name="T_Book1_10b_PhanThanNhaSo10_Book1_ke hoach dau thau 30-6-2010 2" xfId="2493" xr:uid="{00000000-0005-0000-0000-0000750B0000}"/>
    <cellStyle name="T_Book1_10b_PhanThanNhaSo10_Copy of KH PHAN BO VON ĐỐI ỨNG NAM 2011 (30 TY phuong án gop WB)" xfId="2494" xr:uid="{00000000-0005-0000-0000-0000760B0000}"/>
    <cellStyle name="T_Book1_10b_PhanThanNhaSo10_Copy of KH PHAN BO VON ĐỐI ỨNG NAM 2011 (30 TY phuong án gop WB) 2" xfId="2495" xr:uid="{00000000-0005-0000-0000-0000770B0000}"/>
    <cellStyle name="T_Book1_10b_PhanThanNhaSo10_DTTD chieng chan Tham lai 29-9-2009" xfId="2496" xr:uid="{00000000-0005-0000-0000-0000780B0000}"/>
    <cellStyle name="T_Book1_10b_PhanThanNhaSo10_DTTD chieng chan Tham lai 29-9-2009 2" xfId="2497" xr:uid="{00000000-0005-0000-0000-0000790B0000}"/>
    <cellStyle name="T_Book1_10b_PhanThanNhaSo10_Du toan nuoc San Thang (GD2)" xfId="2498" xr:uid="{00000000-0005-0000-0000-00007A0B0000}"/>
    <cellStyle name="T_Book1_10b_PhanThanNhaSo10_Du toan nuoc San Thang (GD2) 2" xfId="2499" xr:uid="{00000000-0005-0000-0000-00007B0B0000}"/>
    <cellStyle name="T_Book1_10b_PhanThanNhaSo10_Ke hoach 2010 (theo doi 11-8-2010)" xfId="2500" xr:uid="{00000000-0005-0000-0000-00007C0B0000}"/>
    <cellStyle name="T_Book1_10b_PhanThanNhaSo10_Ke hoach 2010 (theo doi 11-8-2010) 2" xfId="2501" xr:uid="{00000000-0005-0000-0000-00007D0B0000}"/>
    <cellStyle name="T_Book1_10b_PhanThanNhaSo10_ke hoach dau thau 30-6-2010" xfId="2502" xr:uid="{00000000-0005-0000-0000-00007E0B0000}"/>
    <cellStyle name="T_Book1_10b_PhanThanNhaSo10_ke hoach dau thau 30-6-2010 2" xfId="2503" xr:uid="{00000000-0005-0000-0000-00007F0B0000}"/>
    <cellStyle name="T_Book1_10b_PhanThanNhaSo10_KH Von 2012 gui BKH 1" xfId="2504" xr:uid="{00000000-0005-0000-0000-0000800B0000}"/>
    <cellStyle name="T_Book1_10b_PhanThanNhaSo10_KH Von 2012 gui BKH 1 2" xfId="2505" xr:uid="{00000000-0005-0000-0000-0000810B0000}"/>
    <cellStyle name="T_Book1_10b_PhanThanNhaSo10_QD ke hoach dau thau" xfId="2506" xr:uid="{00000000-0005-0000-0000-0000820B0000}"/>
    <cellStyle name="T_Book1_10b_PhanThanNhaSo10_QD ke hoach dau thau 2" xfId="2507" xr:uid="{00000000-0005-0000-0000-0000830B0000}"/>
    <cellStyle name="T_Book1_10b_PhanThanNhaSo10_Ra soat KH von 2011 (Huy-11-11-11)" xfId="2508" xr:uid="{00000000-0005-0000-0000-0000840B0000}"/>
    <cellStyle name="T_Book1_10b_PhanThanNhaSo10_Ra soat KH von 2011 (Huy-11-11-11) 2" xfId="2509" xr:uid="{00000000-0005-0000-0000-0000850B0000}"/>
    <cellStyle name="T_Book1_10b_PhanThanNhaSo10_tinh toan hoang ha" xfId="2510" xr:uid="{00000000-0005-0000-0000-0000860B0000}"/>
    <cellStyle name="T_Book1_10b_PhanThanNhaSo10_tinh toan hoang ha 2" xfId="2511" xr:uid="{00000000-0005-0000-0000-0000870B0000}"/>
    <cellStyle name="T_Book1_10b_PhanThanNhaSo10_Tong von ĐTPT" xfId="2512" xr:uid="{00000000-0005-0000-0000-0000880B0000}"/>
    <cellStyle name="T_Book1_10b_PhanThanNhaSo10_Tong von ĐTPT 2" xfId="2513" xr:uid="{00000000-0005-0000-0000-0000890B0000}"/>
    <cellStyle name="T_Book1_10b_PhanThanNhaSo10_Viec Huy dang lam" xfId="2514" xr:uid="{00000000-0005-0000-0000-00008A0B0000}"/>
    <cellStyle name="T_Book1_10b_PhanThanNhaSo10_Viec Huy dang lam 2" xfId="2515" xr:uid="{00000000-0005-0000-0000-00008B0B0000}"/>
    <cellStyle name="T_Book1_10b_PhanThanNhaSo10_Viec Huy dang lam_CT 134" xfId="2516" xr:uid="{00000000-0005-0000-0000-00008C0B0000}"/>
    <cellStyle name="T_Book1_10b_PhanThanNhaSo10_Viec Huy dang lam_CT 134 2" xfId="2517" xr:uid="{00000000-0005-0000-0000-00008D0B0000}"/>
    <cellStyle name="T_Book1_2" xfId="2518" xr:uid="{00000000-0005-0000-0000-00008E0B0000}"/>
    <cellStyle name="T_Book1_2_Bao cao TPCP" xfId="2519" xr:uid="{00000000-0005-0000-0000-00008F0B0000}"/>
    <cellStyle name="T_Book1_2_bieu ke hoach dau thau" xfId="2520" xr:uid="{00000000-0005-0000-0000-0000900B0000}"/>
    <cellStyle name="T_Book1_2_bieu ke hoach dau thau truong mam non SKH" xfId="2521" xr:uid="{00000000-0005-0000-0000-0000910B0000}"/>
    <cellStyle name="T_Book1_2_bieu tong hop lai kh von 2011 gui phong TH-KTDN" xfId="2522" xr:uid="{00000000-0005-0000-0000-0000920B0000}"/>
    <cellStyle name="T_Book1_2_Book1" xfId="2523" xr:uid="{00000000-0005-0000-0000-0000930B0000}"/>
    <cellStyle name="T_Book1_2_Book1_1" xfId="2524" xr:uid="{00000000-0005-0000-0000-0000940B0000}"/>
    <cellStyle name="T_Book1_2_Book1_1_Book1" xfId="2525" xr:uid="{00000000-0005-0000-0000-0000950B0000}"/>
    <cellStyle name="T_Book1_2_Book1_1_Book1_Ke hoach 2010 (theo doi 11-8-2010)" xfId="2526" xr:uid="{00000000-0005-0000-0000-0000960B0000}"/>
    <cellStyle name="T_Book1_2_Book1_1_Ke hoach 2010 (theo doi 11-8-2010)" xfId="2527" xr:uid="{00000000-0005-0000-0000-0000970B0000}"/>
    <cellStyle name="T_Book1_2_Book1_1_ke hoach dau thau 30-6-2010" xfId="2528" xr:uid="{00000000-0005-0000-0000-0000980B0000}"/>
    <cellStyle name="T_Book1_2_Book1_2" xfId="2529" xr:uid="{00000000-0005-0000-0000-0000990B0000}"/>
    <cellStyle name="T_Book1_2_Book1_2 2" xfId="2530" xr:uid="{00000000-0005-0000-0000-00009A0B0000}"/>
    <cellStyle name="T_Book1_2_Book1_2_Ke hoach 2010 (theo doi 11-8-2010)" xfId="2531" xr:uid="{00000000-0005-0000-0000-00009B0B0000}"/>
    <cellStyle name="T_Book1_2_Book1_Book1" xfId="2532" xr:uid="{00000000-0005-0000-0000-00009C0B0000}"/>
    <cellStyle name="T_Book1_2_Book1_Book1_Ke hoach 2010 (theo doi 11-8-2010)" xfId="2533" xr:uid="{00000000-0005-0000-0000-00009D0B0000}"/>
    <cellStyle name="T_Book1_2_Book1_Ke hoach 2010 (theo doi 11-8-2010)" xfId="2534" xr:uid="{00000000-0005-0000-0000-00009E0B0000}"/>
    <cellStyle name="T_Book1_2_Book1_Ke hoach 2010 (theo doi 11-8-2010) 2" xfId="2535" xr:uid="{00000000-0005-0000-0000-00009F0B0000}"/>
    <cellStyle name="T_Book1_2_Book1_ke hoach dau thau 30-6-2010" xfId="2536" xr:uid="{00000000-0005-0000-0000-0000A00B0000}"/>
    <cellStyle name="T_Book1_2_Book1_KH Von 2012 gui BKH 1" xfId="2537" xr:uid="{00000000-0005-0000-0000-0000A10B0000}"/>
    <cellStyle name="T_Book1_2_Book1_KH Von 2012 gui BKH 2" xfId="2538" xr:uid="{00000000-0005-0000-0000-0000A20B0000}"/>
    <cellStyle name="T_Book1_2_Book1_Ra soat KH von 2011 (Huy-11-11-11)" xfId="2539" xr:uid="{00000000-0005-0000-0000-0000A30B0000}"/>
    <cellStyle name="T_Book1_2_Book1_Viec Huy dang lam" xfId="2540" xr:uid="{00000000-0005-0000-0000-0000A40B0000}"/>
    <cellStyle name="T_Book1_2_Book1_Viec Huy dang lam_CT 134" xfId="2541" xr:uid="{00000000-0005-0000-0000-0000A50B0000}"/>
    <cellStyle name="T_Book1_2_Chi tieu KH nam 2009" xfId="2542" xr:uid="{00000000-0005-0000-0000-0000A80B0000}"/>
    <cellStyle name="T_Book1_2_cong bo gia VLXD thang 4" xfId="2543" xr:uid="{00000000-0005-0000-0000-0000A60B0000}"/>
    <cellStyle name="T_Book1_2_Copy of KH PHAN BO VON ĐỐI ỨNG NAM 2011 (30 TY phuong án gop WB)" xfId="2544" xr:uid="{00000000-0005-0000-0000-0000A70B0000}"/>
    <cellStyle name="T_Book1_2_DT 1751 Muong Khoa" xfId="2545" xr:uid="{00000000-0005-0000-0000-0000A90B0000}"/>
    <cellStyle name="T_Book1_2_DT Nam vai" xfId="2546" xr:uid="{00000000-0005-0000-0000-0000AA0B0000}"/>
    <cellStyle name="T_Book1_2_DT Nam vai_bieu ke hoach dau thau" xfId="2547" xr:uid="{00000000-0005-0000-0000-0000AB0B0000}"/>
    <cellStyle name="T_Book1_2_DT Nam vai_bieu ke hoach dau thau truong mam non SKH" xfId="2548" xr:uid="{00000000-0005-0000-0000-0000AC0B0000}"/>
    <cellStyle name="T_Book1_2_DT Nam vai_Book1" xfId="2549" xr:uid="{00000000-0005-0000-0000-0000AD0B0000}"/>
    <cellStyle name="T_Book1_2_DT Nam vai_DTTD chieng chan Tham lai 29-9-2009" xfId="2550" xr:uid="{00000000-0005-0000-0000-0000AE0B0000}"/>
    <cellStyle name="T_Book1_2_DT Nam vai_Ke hoach 2010 (theo doi 11-8-2010)" xfId="2551" xr:uid="{00000000-0005-0000-0000-0000AF0B0000}"/>
    <cellStyle name="T_Book1_2_DT Nam vai_ke hoach dau thau 30-6-2010" xfId="2552" xr:uid="{00000000-0005-0000-0000-0000B00B0000}"/>
    <cellStyle name="T_Book1_2_DT Nam vai_QD ke hoach dau thau" xfId="2553" xr:uid="{00000000-0005-0000-0000-0000B10B0000}"/>
    <cellStyle name="T_Book1_2_DT Nam vai_tinh toan hoang ha" xfId="2554" xr:uid="{00000000-0005-0000-0000-0000B20B0000}"/>
    <cellStyle name="T_Book1_2_DT NHA KHACH -12" xfId="2555" xr:uid="{00000000-0005-0000-0000-0000B30B0000}"/>
    <cellStyle name="T_Book1_2_DT tieu hoc diem TDC ban Cho 28-02-09" xfId="2556" xr:uid="{00000000-0005-0000-0000-0000B40B0000}"/>
    <cellStyle name="T_Book1_2_DTTD chieng chan Tham lai 29-9-2009" xfId="2557" xr:uid="{00000000-0005-0000-0000-0000B50B0000}"/>
    <cellStyle name="T_Book1_2_Du toan nuoc San Thang (GD2)" xfId="2558" xr:uid="{00000000-0005-0000-0000-0000B60B0000}"/>
    <cellStyle name="T_Book1_2_DuToan92009Luong650" xfId="2559" xr:uid="{00000000-0005-0000-0000-0000B70B0000}"/>
    <cellStyle name="T_Book1_2_DuToan92009Luong650_CT 134" xfId="2560" xr:uid="{00000000-0005-0000-0000-0000B80B0000}"/>
    <cellStyle name="T_Book1_2_GVL" xfId="2561" xr:uid="{00000000-0005-0000-0000-0000B90B0000}"/>
    <cellStyle name="T_Book1_2_HD TT1" xfId="2562" xr:uid="{00000000-0005-0000-0000-0000BA0B0000}"/>
    <cellStyle name="T_Book1_2_Ke hoach 2010 ngay 14.4.10" xfId="2563" xr:uid="{00000000-0005-0000-0000-0000BB0B0000}"/>
    <cellStyle name="T_Book1_2_ke hoach dau thau 30-6-2010" xfId="2564" xr:uid="{00000000-0005-0000-0000-0000BC0B0000}"/>
    <cellStyle name="T_Book1_2_KH Von 2012 gui BKH 1" xfId="2565" xr:uid="{00000000-0005-0000-0000-0000BD0B0000}"/>
    <cellStyle name="T_Book1_2_Nha lop hoc 8 P" xfId="2566" xr:uid="{00000000-0005-0000-0000-0000BE0B0000}"/>
    <cellStyle name="T_Book1_2_QD ke hoach dau thau" xfId="2567" xr:uid="{00000000-0005-0000-0000-0000BF0B0000}"/>
    <cellStyle name="T_Book1_2_Ra soat KH von 2011 (Huy-11-11-11)" xfId="2568" xr:uid="{00000000-0005-0000-0000-0000C00B0000}"/>
    <cellStyle name="T_Book1_2_Sheet2" xfId="2569" xr:uid="{00000000-0005-0000-0000-0000C10B0000}"/>
    <cellStyle name="T_Book1_2_Tienluong" xfId="2570" xr:uid="{00000000-0005-0000-0000-0000C20B0000}"/>
    <cellStyle name="T_Book1_2_tinh toan hoang ha" xfId="2571" xr:uid="{00000000-0005-0000-0000-0000C30B0000}"/>
    <cellStyle name="T_Book1_2_Tong von ĐTPT" xfId="2572" xr:uid="{00000000-0005-0000-0000-0000C40B0000}"/>
    <cellStyle name="T_Book1_2_TU VAN THUY LOI THAM  PHE" xfId="2573" xr:uid="{00000000-0005-0000-0000-0000C50B0000}"/>
    <cellStyle name="T_Book1_2_Viec Huy dang lam" xfId="2574" xr:uid="{00000000-0005-0000-0000-0000C60B0000}"/>
    <cellStyle name="T_Book1_2_Viec Huy dang lam_CT 134" xfId="2575" xr:uid="{00000000-0005-0000-0000-0000C70B0000}"/>
    <cellStyle name="T_Book1_3" xfId="2576" xr:uid="{00000000-0005-0000-0000-0000C80B0000}"/>
    <cellStyle name="T_Book1_3_Book1" xfId="2577" xr:uid="{00000000-0005-0000-0000-0000C90B0000}"/>
    <cellStyle name="T_Book1_3_Book1_Ke hoach 2010 (theo doi 11-8-2010)" xfId="2578" xr:uid="{00000000-0005-0000-0000-0000CA0B0000}"/>
    <cellStyle name="T_Book1_3_Book1_Ke hoach 2010 (theo doi 11-8-2010)_CT 134" xfId="2579" xr:uid="{00000000-0005-0000-0000-0000CB0B0000}"/>
    <cellStyle name="T_Book1_3_DTTD chieng chan Tham lai 29-9-2009" xfId="2580" xr:uid="{00000000-0005-0000-0000-0000CC0B0000}"/>
    <cellStyle name="T_Book1_3_GVL" xfId="2581" xr:uid="{00000000-0005-0000-0000-0000CD0B0000}"/>
    <cellStyle name="T_Book1_3_Ke hoach 2010 (theo doi 11-8-2010)" xfId="2582" xr:uid="{00000000-0005-0000-0000-0000CE0B0000}"/>
    <cellStyle name="T_Book1_3_KH Von 2012 gui BKH 1" xfId="2583" xr:uid="{00000000-0005-0000-0000-0000CF0B0000}"/>
    <cellStyle name="T_Book1_3_KH Von 2012 gui BKH 2" xfId="2584" xr:uid="{00000000-0005-0000-0000-0000D00B0000}"/>
    <cellStyle name="T_Book1_3_Ra soat KH von 2011 (Huy-11-11-11)" xfId="2585" xr:uid="{00000000-0005-0000-0000-0000D10B0000}"/>
    <cellStyle name="T_Book1_3_Viec Huy dang lam" xfId="2586" xr:uid="{00000000-0005-0000-0000-0000D20B0000}"/>
    <cellStyle name="T_Book1_4" xfId="2587" xr:uid="{00000000-0005-0000-0000-0000D30B0000}"/>
    <cellStyle name="T_Book1_4_Book1" xfId="2588" xr:uid="{00000000-0005-0000-0000-0000D40B0000}"/>
    <cellStyle name="T_Book1_4_Ke hoach 2010 (theo doi 11-8-2010)" xfId="2589" xr:uid="{00000000-0005-0000-0000-0000D50B0000}"/>
    <cellStyle name="T_Book1_4_Ke hoach 2010 (theo doi 11-8-2010)_CT 134" xfId="2590" xr:uid="{00000000-0005-0000-0000-0000D60B0000}"/>
    <cellStyle name="T_Book1_5" xfId="2591" xr:uid="{00000000-0005-0000-0000-0000D70B0000}"/>
    <cellStyle name="T_Book1_5_Ke hoach 2010 (theo doi 11-8-2010)" xfId="2592" xr:uid="{00000000-0005-0000-0000-0000D80B0000}"/>
    <cellStyle name="T_Book1_Báo cáo 2005 theo Văn phòng của A. Quang" xfId="2593" xr:uid="{00000000-0005-0000-0000-0000D90B0000}"/>
    <cellStyle name="T_Book1_Báo cáo 2005 theo Văn phòng của A. Quang_CT 134" xfId="2594" xr:uid="{00000000-0005-0000-0000-0000DA0B0000}"/>
    <cellStyle name="T_Book1_Bao cao TPCP" xfId="2595" xr:uid="{00000000-0005-0000-0000-0000DB0B0000}"/>
    <cellStyle name="T_Book1_bieu ke hoach dau thau" xfId="2596" xr:uid="{00000000-0005-0000-0000-0000DC0B0000}"/>
    <cellStyle name="T_Book1_bieu ke hoach dau thau 2" xfId="2597" xr:uid="{00000000-0005-0000-0000-0000DD0B0000}"/>
    <cellStyle name="T_Book1_bieu ke hoach dau thau truong mam non SKH" xfId="2598" xr:uid="{00000000-0005-0000-0000-0000DE0B0000}"/>
    <cellStyle name="T_Book1_bieu ke hoach dau thau truong mam non SKH 2" xfId="2599" xr:uid="{00000000-0005-0000-0000-0000DF0B0000}"/>
    <cellStyle name="T_Book1_Bieu mau danh muc du an thuoc CTMTQG nam 2008" xfId="2600" xr:uid="{00000000-0005-0000-0000-0000E00B0000}"/>
    <cellStyle name="T_Book1_Bieu mau danh muc du an thuoc CTMTQG nam 2008_CT 134" xfId="2601" xr:uid="{00000000-0005-0000-0000-0000E10B0000}"/>
    <cellStyle name="T_Book1_Bieu tong hop nhu cau ung 2011 da chon loc -Mien nui" xfId="2602" xr:uid="{00000000-0005-0000-0000-0000E20B0000}"/>
    <cellStyle name="T_Book1_Bieu tong hop nhu cau ung 2011 da chon loc -Mien nui_CT 134" xfId="2603" xr:uid="{00000000-0005-0000-0000-0000E30B0000}"/>
    <cellStyle name="T_Book1_Book1" xfId="2604" xr:uid="{00000000-0005-0000-0000-0000E40B0000}"/>
    <cellStyle name="T_Book1_Book1 2" xfId="2605" xr:uid="{00000000-0005-0000-0000-0000E50B0000}"/>
    <cellStyle name="T_Book1_Book1_1" xfId="2606" xr:uid="{00000000-0005-0000-0000-0000E60B0000}"/>
    <cellStyle name="T_Book1_Book1_1_Bao cao TPCP" xfId="2607" xr:uid="{00000000-0005-0000-0000-0000E70B0000}"/>
    <cellStyle name="T_Book1_Book1_1_Book1" xfId="2608" xr:uid="{00000000-0005-0000-0000-0000E80B0000}"/>
    <cellStyle name="T_Book1_Book1_1_Book1_1" xfId="2609" xr:uid="{00000000-0005-0000-0000-0000E90B0000}"/>
    <cellStyle name="T_Book1_Book1_1_Ra soat KH von 2011 (Huy-11-11-11)" xfId="2610" xr:uid="{00000000-0005-0000-0000-0000EA0B0000}"/>
    <cellStyle name="T_Book1_Book1_1_Viec Huy dang lam" xfId="2611" xr:uid="{00000000-0005-0000-0000-0000EB0B0000}"/>
    <cellStyle name="T_Book1_Book1_1_Viec Huy dang lam_CT 134" xfId="2612" xr:uid="{00000000-0005-0000-0000-0000EC0B0000}"/>
    <cellStyle name="T_Book1_Book1_2" xfId="2613" xr:uid="{00000000-0005-0000-0000-0000ED0B0000}"/>
    <cellStyle name="T_Book1_Book1_2_Ra soat KH von 2011 (Huy-11-11-11)" xfId="2614" xr:uid="{00000000-0005-0000-0000-0000EE0B0000}"/>
    <cellStyle name="T_Book1_Book1_2_Viec Huy dang lam" xfId="2615" xr:uid="{00000000-0005-0000-0000-0000EF0B0000}"/>
    <cellStyle name="T_Book1_Book1_bieu ke hoach dau thau" xfId="2616" xr:uid="{00000000-0005-0000-0000-0000F00B0000}"/>
    <cellStyle name="T_Book1_Book1_bieu ke hoach dau thau 2" xfId="2617" xr:uid="{00000000-0005-0000-0000-0000F10B0000}"/>
    <cellStyle name="T_Book1_Book1_bieu ke hoach dau thau truong mam non SKH" xfId="2618" xr:uid="{00000000-0005-0000-0000-0000F20B0000}"/>
    <cellStyle name="T_Book1_Book1_bieu ke hoach dau thau truong mam non SKH 2" xfId="2619" xr:uid="{00000000-0005-0000-0000-0000F30B0000}"/>
    <cellStyle name="T_Book1_Book1_bieu tong hop lai kh von 2011 gui phong TH-KTDN" xfId="2620" xr:uid="{00000000-0005-0000-0000-0000F40B0000}"/>
    <cellStyle name="T_Book1_Book1_Book1" xfId="2621" xr:uid="{00000000-0005-0000-0000-0000F50B0000}"/>
    <cellStyle name="T_Book1_Book1_Book1 2" xfId="2622" xr:uid="{00000000-0005-0000-0000-0000F60B0000}"/>
    <cellStyle name="T_Book1_Book1_Book1_1" xfId="2623" xr:uid="{00000000-0005-0000-0000-0000F70B0000}"/>
    <cellStyle name="T_Book1_Book1_Book1_Book1" xfId="2624" xr:uid="{00000000-0005-0000-0000-0000F80B0000}"/>
    <cellStyle name="T_Book1_Book1_Book1_Book1 2" xfId="2625" xr:uid="{00000000-0005-0000-0000-0000F90B0000}"/>
    <cellStyle name="T_Book1_Book1_Book1_Ke hoach 2010 (theo doi 11-8-2010)" xfId="2626" xr:uid="{00000000-0005-0000-0000-0000FA0B0000}"/>
    <cellStyle name="T_Book1_Book1_Book1_ke hoach dau thau 30-6-2010" xfId="2627" xr:uid="{00000000-0005-0000-0000-0000FB0B0000}"/>
    <cellStyle name="T_Book1_Book1_Book1_Ra soat KH von 2011 (Huy-11-11-11)" xfId="2628" xr:uid="{00000000-0005-0000-0000-0000FC0B0000}"/>
    <cellStyle name="T_Book1_Book1_Book1_Ra soat KH von 2011 (Huy-11-11-11) 2" xfId="2629" xr:uid="{00000000-0005-0000-0000-0000FD0B0000}"/>
    <cellStyle name="T_Book1_Book1_Book1_Viec Huy dang lam" xfId="2630" xr:uid="{00000000-0005-0000-0000-0000FE0B0000}"/>
    <cellStyle name="T_Book1_Book1_Book1_Viec Huy dang lam_CT 134" xfId="2631" xr:uid="{00000000-0005-0000-0000-0000FF0B0000}"/>
    <cellStyle name="T_Book1_Book1_cong bo gia VLXD thang 4" xfId="2632" xr:uid="{00000000-0005-0000-0000-0000000C0000}"/>
    <cellStyle name="T_Book1_Book1_Copy of KH PHAN BO VON ĐỐI ỨNG NAM 2011 (30 TY phuong án gop WB)" xfId="2633" xr:uid="{00000000-0005-0000-0000-0000010C0000}"/>
    <cellStyle name="T_Book1_Book1_DTTD chieng chan Tham lai 29-9-2009" xfId="2634" xr:uid="{00000000-0005-0000-0000-0000020C0000}"/>
    <cellStyle name="T_Book1_Book1_Du toan nuoc San Thang (GD2)" xfId="2635" xr:uid="{00000000-0005-0000-0000-0000030C0000}"/>
    <cellStyle name="T_Book1_Book1_Du toan nuoc San Thang (GD2) 2" xfId="2636" xr:uid="{00000000-0005-0000-0000-0000040C0000}"/>
    <cellStyle name="T_Book1_Book1_DuToan92009Luong650" xfId="2637" xr:uid="{00000000-0005-0000-0000-0000050C0000}"/>
    <cellStyle name="T_Book1_Book1_DuToan92009Luong650 2" xfId="2638" xr:uid="{00000000-0005-0000-0000-0000060C0000}"/>
    <cellStyle name="T_Book1_Book1_HD TT1" xfId="2639" xr:uid="{00000000-0005-0000-0000-0000070C0000}"/>
    <cellStyle name="T_Book1_Book1_HD TT1 2" xfId="2640" xr:uid="{00000000-0005-0000-0000-0000080C0000}"/>
    <cellStyle name="T_Book1_Book1_Ke hoach 2010 ngay 14.4.10" xfId="2641" xr:uid="{00000000-0005-0000-0000-0000090C0000}"/>
    <cellStyle name="T_Book1_Book1_Ke hoach 2010 ngay 14.4.10 2" xfId="2642" xr:uid="{00000000-0005-0000-0000-00000A0C0000}"/>
    <cellStyle name="T_Book1_Book1_ke hoach dau thau 30-6-2010" xfId="2643" xr:uid="{00000000-0005-0000-0000-00000B0C0000}"/>
    <cellStyle name="T_Book1_Book1_ke hoach dau thau 30-6-2010 2" xfId="2644" xr:uid="{00000000-0005-0000-0000-00000C0C0000}"/>
    <cellStyle name="T_Book1_Book1_KH Von 2012 gui BKH 1" xfId="2645" xr:uid="{00000000-0005-0000-0000-00000D0C0000}"/>
    <cellStyle name="T_Book1_Book1_Nha lop hoc 8 P" xfId="2646" xr:uid="{00000000-0005-0000-0000-00000E0C0000}"/>
    <cellStyle name="T_Book1_Book1_Nha lop hoc 8 P 2" xfId="2647" xr:uid="{00000000-0005-0000-0000-00000F0C0000}"/>
    <cellStyle name="T_Book1_Book1_QD ke hoach dau thau" xfId="2648" xr:uid="{00000000-0005-0000-0000-0000100C0000}"/>
    <cellStyle name="T_Book1_Book1_QD ke hoach dau thau 2" xfId="2649" xr:uid="{00000000-0005-0000-0000-0000110C0000}"/>
    <cellStyle name="T_Book1_Book1_Ra soat KH von 2011 (Huy-11-11-11)" xfId="2650" xr:uid="{00000000-0005-0000-0000-0000120C0000}"/>
    <cellStyle name="T_Book1_Book1_Ra soat KH von 2011 (Huy-11-11-11) 2" xfId="2651" xr:uid="{00000000-0005-0000-0000-0000130C0000}"/>
    <cellStyle name="T_Book1_Book1_Sheet2" xfId="2652" xr:uid="{00000000-0005-0000-0000-0000140C0000}"/>
    <cellStyle name="T_Book1_Book1_Sheet2 2" xfId="2653" xr:uid="{00000000-0005-0000-0000-0000150C0000}"/>
    <cellStyle name="T_Book1_Book1_tinh toan hoang ha" xfId="2654" xr:uid="{00000000-0005-0000-0000-0000160C0000}"/>
    <cellStyle name="T_Book1_Book1_tinh toan hoang ha 2" xfId="2655" xr:uid="{00000000-0005-0000-0000-0000170C0000}"/>
    <cellStyle name="T_Book1_Book1_Tong von ĐTPT" xfId="2656" xr:uid="{00000000-0005-0000-0000-0000180C0000}"/>
    <cellStyle name="T_Book1_Book1_Tong von ĐTPT 2" xfId="2657" xr:uid="{00000000-0005-0000-0000-0000190C0000}"/>
    <cellStyle name="T_Book1_Book1_Viec Huy dang lam" xfId="2658" xr:uid="{00000000-0005-0000-0000-00001A0C0000}"/>
    <cellStyle name="T_Book1_Book1_Viec Huy dang lam 2" xfId="2659" xr:uid="{00000000-0005-0000-0000-00001B0C0000}"/>
    <cellStyle name="T_Book1_Book1_Viec Huy dang lam_CT 134" xfId="2660" xr:uid="{00000000-0005-0000-0000-00001C0C0000}"/>
    <cellStyle name="T_Book1_Book1_Viec Huy dang lam_CT 134 2" xfId="2661" xr:uid="{00000000-0005-0000-0000-00001D0C0000}"/>
    <cellStyle name="T_Book1_Can ho 2p phai goc 0.5" xfId="2662" xr:uid="{00000000-0005-0000-0000-00001E0C0000}"/>
    <cellStyle name="T_Book1_Can ho 2p phai goc 0.5 2" xfId="2663" xr:uid="{00000000-0005-0000-0000-00001F0C0000}"/>
    <cellStyle name="T_Book1_Chi tieu KH nam 2009" xfId="2664" xr:uid="{00000000-0005-0000-0000-0000330C0000}"/>
    <cellStyle name="T_Book1_Chi tieu KH nam 2009 2" xfId="2665" xr:uid="{00000000-0005-0000-0000-0000340C0000}"/>
    <cellStyle name="T_Book1_cong bo gia VLXD thang 4" xfId="2666" xr:uid="{00000000-0005-0000-0000-0000200C0000}"/>
    <cellStyle name="T_Book1_CPK" xfId="2667" xr:uid="{00000000-0005-0000-0000-0000210C0000}"/>
    <cellStyle name="T_Book1_CPK_bieu ke hoach dau thau" xfId="2668" xr:uid="{00000000-0005-0000-0000-0000220C0000}"/>
    <cellStyle name="T_Book1_CPK_bieu ke hoach dau thau truong mam non SKH" xfId="2669" xr:uid="{00000000-0005-0000-0000-0000230C0000}"/>
    <cellStyle name="T_Book1_CPK_bieu tong hop lai kh von 2011 gui phong TH-KTDN" xfId="2670" xr:uid="{00000000-0005-0000-0000-0000240C0000}"/>
    <cellStyle name="T_Book1_CPK_Book1" xfId="2671" xr:uid="{00000000-0005-0000-0000-0000250C0000}"/>
    <cellStyle name="T_Book1_CPK_Book1_Ke hoach 2010 (theo doi 11-8-2010)" xfId="2672" xr:uid="{00000000-0005-0000-0000-0000260C0000}"/>
    <cellStyle name="T_Book1_CPK_Book1_ke hoach dau thau 30-6-2010" xfId="2673" xr:uid="{00000000-0005-0000-0000-0000270C0000}"/>
    <cellStyle name="T_Book1_CPK_Copy of KH PHAN BO VON ĐỐI ỨNG NAM 2011 (30 TY phuong án gop WB)" xfId="2674" xr:uid="{00000000-0005-0000-0000-0000280C0000}"/>
    <cellStyle name="T_Book1_CPK_DTTD chieng chan Tham lai 29-9-2009" xfId="2675" xr:uid="{00000000-0005-0000-0000-0000290C0000}"/>
    <cellStyle name="T_Book1_CPK_Du toan nuoc San Thang (GD2)" xfId="2676" xr:uid="{00000000-0005-0000-0000-00002A0C0000}"/>
    <cellStyle name="T_Book1_CPK_Ke hoach 2010 (theo doi 11-8-2010)" xfId="2677" xr:uid="{00000000-0005-0000-0000-00002B0C0000}"/>
    <cellStyle name="T_Book1_CPK_ke hoach dau thau 30-6-2010" xfId="2678" xr:uid="{00000000-0005-0000-0000-00002C0C0000}"/>
    <cellStyle name="T_Book1_CPK_KH Von 2012 gui BKH 1" xfId="2679" xr:uid="{00000000-0005-0000-0000-00002D0C0000}"/>
    <cellStyle name="T_Book1_CPK_QD ke hoach dau thau" xfId="2680" xr:uid="{00000000-0005-0000-0000-00002E0C0000}"/>
    <cellStyle name="T_Book1_CPK_Ra soat KH von 2011 (Huy-11-11-11)" xfId="2681" xr:uid="{00000000-0005-0000-0000-00002F0C0000}"/>
    <cellStyle name="T_Book1_CPK_tinh toan hoang ha" xfId="2682" xr:uid="{00000000-0005-0000-0000-0000300C0000}"/>
    <cellStyle name="T_Book1_CPK_Tong von ĐTPT" xfId="2683" xr:uid="{00000000-0005-0000-0000-0000310C0000}"/>
    <cellStyle name="T_Book1_CPK_Viec Huy dang lam" xfId="2684" xr:uid="{00000000-0005-0000-0000-0000320C0000}"/>
    <cellStyle name="T_Book1_DT 1751 Muong Khoa" xfId="2685" xr:uid="{00000000-0005-0000-0000-0000350C0000}"/>
    <cellStyle name="T_Book1_DT 1751 Muong Khoa 2" xfId="2686" xr:uid="{00000000-0005-0000-0000-0000360C0000}"/>
    <cellStyle name="T_Book1_DT Nam vai" xfId="2687" xr:uid="{00000000-0005-0000-0000-0000370C0000}"/>
    <cellStyle name="T_Book1_DT Nam vai 2" xfId="2688" xr:uid="{00000000-0005-0000-0000-0000380C0000}"/>
    <cellStyle name="T_Book1_DT Nam vai_bieu ke hoach dau thau" xfId="2689" xr:uid="{00000000-0005-0000-0000-0000390C0000}"/>
    <cellStyle name="T_Book1_DT Nam vai_bieu ke hoach dau thau 2" xfId="2690" xr:uid="{00000000-0005-0000-0000-00003A0C0000}"/>
    <cellStyle name="T_Book1_DT Nam vai_bieu ke hoach dau thau truong mam non SKH" xfId="2691" xr:uid="{00000000-0005-0000-0000-00003B0C0000}"/>
    <cellStyle name="T_Book1_DT Nam vai_bieu ke hoach dau thau truong mam non SKH 2" xfId="2692" xr:uid="{00000000-0005-0000-0000-00003C0C0000}"/>
    <cellStyle name="T_Book1_DT Nam vai_Book1" xfId="2693" xr:uid="{00000000-0005-0000-0000-00003D0C0000}"/>
    <cellStyle name="T_Book1_DT Nam vai_Book1 2" xfId="2694" xr:uid="{00000000-0005-0000-0000-00003E0C0000}"/>
    <cellStyle name="T_Book1_DT Nam vai_DTTD chieng chan Tham lai 29-9-2009" xfId="2695" xr:uid="{00000000-0005-0000-0000-00003F0C0000}"/>
    <cellStyle name="T_Book1_DT Nam vai_DTTD chieng chan Tham lai 29-9-2009 2" xfId="2696" xr:uid="{00000000-0005-0000-0000-0000400C0000}"/>
    <cellStyle name="T_Book1_DT Nam vai_Ke hoach 2010 (theo doi 11-8-2010)" xfId="2697" xr:uid="{00000000-0005-0000-0000-0000410C0000}"/>
    <cellStyle name="T_Book1_DT Nam vai_Ke hoach 2010 (theo doi 11-8-2010) 2" xfId="2698" xr:uid="{00000000-0005-0000-0000-0000420C0000}"/>
    <cellStyle name="T_Book1_DT Nam vai_ke hoach dau thau 30-6-2010" xfId="2699" xr:uid="{00000000-0005-0000-0000-0000430C0000}"/>
    <cellStyle name="T_Book1_DT Nam vai_ke hoach dau thau 30-6-2010 2" xfId="2700" xr:uid="{00000000-0005-0000-0000-0000440C0000}"/>
    <cellStyle name="T_Book1_DT Nam vai_QD ke hoach dau thau" xfId="2701" xr:uid="{00000000-0005-0000-0000-0000450C0000}"/>
    <cellStyle name="T_Book1_DT Nam vai_QD ke hoach dau thau 2" xfId="2702" xr:uid="{00000000-0005-0000-0000-0000460C0000}"/>
    <cellStyle name="T_Book1_DT Nam vai_tinh toan hoang ha" xfId="2703" xr:uid="{00000000-0005-0000-0000-0000470C0000}"/>
    <cellStyle name="T_Book1_DT Nam vai_tinh toan hoang ha 2" xfId="2704" xr:uid="{00000000-0005-0000-0000-0000480C0000}"/>
    <cellStyle name="T_Book1_DT Nha Da nang" xfId="2705" xr:uid="{00000000-0005-0000-0000-0000490C0000}"/>
    <cellStyle name="T_Book1_DT Nha Da nang 2" xfId="2706" xr:uid="{00000000-0005-0000-0000-00004A0C0000}"/>
    <cellStyle name="T_Book1_DT NHA KHACH -12" xfId="2707" xr:uid="{00000000-0005-0000-0000-00004B0C0000}"/>
    <cellStyle name="T_Book1_DT tieu hoc diem TDC ban Cho 28-02-09" xfId="2708" xr:uid="{00000000-0005-0000-0000-00004C0C0000}"/>
    <cellStyle name="T_Book1_DTTD chieng chan Tham lai 29-9-2009" xfId="2709" xr:uid="{00000000-0005-0000-0000-00004D0C0000}"/>
    <cellStyle name="T_Book1_Du an khoi cong moi nam 2010" xfId="2710" xr:uid="{00000000-0005-0000-0000-00004E0C0000}"/>
    <cellStyle name="T_Book1_Du an khoi cong moi nam 2010_CT 134" xfId="2711" xr:uid="{00000000-0005-0000-0000-00004F0C0000}"/>
    <cellStyle name="T_Book1_Du toan" xfId="2712" xr:uid="{00000000-0005-0000-0000-0000500C0000}"/>
    <cellStyle name="T_Book1_Du toan 2" xfId="2713" xr:uid="{00000000-0005-0000-0000-0000510C0000}"/>
    <cellStyle name="T_Book1_DU TOAN ban mui" xfId="2714" xr:uid="{00000000-0005-0000-0000-0000520C0000}"/>
    <cellStyle name="T_Book1_Du toan nuoc San Thang (GD2)" xfId="2715" xr:uid="{00000000-0005-0000-0000-0000530C0000}"/>
    <cellStyle name="T_Book1_DuToan92009Luong650" xfId="2716" xr:uid="{00000000-0005-0000-0000-0000540C0000}"/>
    <cellStyle name="T_Book1_DuToan92009Luong650_CT 134" xfId="2717" xr:uid="{00000000-0005-0000-0000-0000550C0000}"/>
    <cellStyle name="T_Book1_dutoanthuyloinamha" xfId="2718" xr:uid="{00000000-0005-0000-0000-0000560C0000}"/>
    <cellStyle name="T_Book1_GVL" xfId="2719" xr:uid="{00000000-0005-0000-0000-0000570C0000}"/>
    <cellStyle name="T_Book1_Hang Tom goi9 9-07(Cau 12 sua)" xfId="2720" xr:uid="{00000000-0005-0000-0000-0000580C0000}"/>
    <cellStyle name="T_Book1_HD TT1" xfId="2721" xr:uid="{00000000-0005-0000-0000-0000590C0000}"/>
    <cellStyle name="T_Book1_HD TT1 2" xfId="2722" xr:uid="{00000000-0005-0000-0000-00005A0C0000}"/>
    <cellStyle name="T_Book1_Ke hoach 2010 ngay 14.4.10" xfId="2723" xr:uid="{00000000-0005-0000-0000-00005B0C0000}"/>
    <cellStyle name="T_Book1_Ke hoach 2010 ngay 14.4.10 2" xfId="2724" xr:uid="{00000000-0005-0000-0000-00005C0C0000}"/>
    <cellStyle name="T_Book1_ke hoach dau thau 30-6-2010" xfId="2725" xr:uid="{00000000-0005-0000-0000-00005D0C0000}"/>
    <cellStyle name="T_Book1_ke hoach dau thau 30-6-2010 2" xfId="2726" xr:uid="{00000000-0005-0000-0000-00005E0C0000}"/>
    <cellStyle name="T_Book1_Ket du ung NS" xfId="2727" xr:uid="{00000000-0005-0000-0000-00005F0C0000}"/>
    <cellStyle name="T_Book1_Ket qua phan bo von nam 2008" xfId="2728" xr:uid="{00000000-0005-0000-0000-0000600C0000}"/>
    <cellStyle name="T_Book1_Ket qua phan bo von nam 2008_CT 134" xfId="2729" xr:uid="{00000000-0005-0000-0000-0000610C0000}"/>
    <cellStyle name="T_Book1_KH XDCB_2008 lan 2 sua ngay 10-11" xfId="2730" xr:uid="{00000000-0005-0000-0000-0000620C0000}"/>
    <cellStyle name="T_Book1_KH XDCB_2008 lan 2 sua ngay 10-11_CT 134" xfId="2731" xr:uid="{00000000-0005-0000-0000-0000630C0000}"/>
    <cellStyle name="T_Book1_Khoi luong chinh Hang Tom" xfId="2732" xr:uid="{00000000-0005-0000-0000-0000640C0000}"/>
    <cellStyle name="T_Book1_Nha lop hoc 8 P" xfId="2733" xr:uid="{00000000-0005-0000-0000-0000650C0000}"/>
    <cellStyle name="T_Book1_Nha lop hoc 8 P 2" xfId="2734" xr:uid="{00000000-0005-0000-0000-0000660C0000}"/>
    <cellStyle name="T_Book1_nha van hoa25-4" xfId="2735" xr:uid="{00000000-0005-0000-0000-0000670C0000}"/>
    <cellStyle name="T_Book1_Nhu cau von ung truoc 2011 Tha h Hoa + Nge An gui TW" xfId="2736" xr:uid="{00000000-0005-0000-0000-0000680C0000}"/>
    <cellStyle name="T_Book1_Nhu cau von ung truoc 2011 Tha h Hoa + Nge An gui TW 2" xfId="2737" xr:uid="{00000000-0005-0000-0000-0000690C0000}"/>
    <cellStyle name="T_Book1_QD ke hoach dau thau" xfId="2738" xr:uid="{00000000-0005-0000-0000-00006A0C0000}"/>
    <cellStyle name="T_Book1_QD ke hoach dau thau 2" xfId="2739" xr:uid="{00000000-0005-0000-0000-00006B0C0000}"/>
    <cellStyle name="T_Book1_Ra soat KH von 2011 (Huy-11-11-11)" xfId="2740" xr:uid="{00000000-0005-0000-0000-00006C0C0000}"/>
    <cellStyle name="T_Book1_Sheet2" xfId="2741" xr:uid="{00000000-0005-0000-0000-00006D0C0000}"/>
    <cellStyle name="T_Book1_Sheet2 2" xfId="2742" xr:uid="{00000000-0005-0000-0000-00006E0C0000}"/>
    <cellStyle name="T_Book1_TH ung tren 70%-Ra soat phap ly-8-6 (dung de chuyen vao vu TH)" xfId="2743" xr:uid="{00000000-0005-0000-0000-0000790C0000}"/>
    <cellStyle name="T_Book1_TH ung tren 70%-Ra soat phap ly-8-6 (dung de chuyen vao vu TH) 2" xfId="2744" xr:uid="{00000000-0005-0000-0000-00007A0C0000}"/>
    <cellStyle name="T_Book1_TH ung tren 70%-Ra soat phap ly-8-6 (dung de chuyen vao vu TH)_CT 134" xfId="2745" xr:uid="{00000000-0005-0000-0000-00007B0C0000}"/>
    <cellStyle name="T_Book1_TH ung tren 70%-Ra soat phap ly-8-6 (dung de chuyen vao vu TH)_CT 134 2" xfId="2746" xr:uid="{00000000-0005-0000-0000-00007C0C0000}"/>
    <cellStyle name="T_Book1_THAU CAT" xfId="2747" xr:uid="{00000000-0005-0000-0000-00007D0C0000}"/>
    <cellStyle name="T_Book1_Thiet bi" xfId="2748" xr:uid="{00000000-0005-0000-0000-00007E0C0000}"/>
    <cellStyle name="T_Book1_Thiet bi_bieu ke hoach dau thau" xfId="2749" xr:uid="{00000000-0005-0000-0000-00007F0C0000}"/>
    <cellStyle name="T_Book1_Thiet bi_bieu ke hoach dau thau truong mam non SKH" xfId="2750" xr:uid="{00000000-0005-0000-0000-0000800C0000}"/>
    <cellStyle name="T_Book1_Thiet bi_bieu tong hop lai kh von 2011 gui phong TH-KTDN" xfId="2751" xr:uid="{00000000-0005-0000-0000-0000810C0000}"/>
    <cellStyle name="T_Book1_Thiet bi_Book1" xfId="2752" xr:uid="{00000000-0005-0000-0000-0000820C0000}"/>
    <cellStyle name="T_Book1_Thiet bi_Book1_Ke hoach 2010 (theo doi 11-8-2010)" xfId="2753" xr:uid="{00000000-0005-0000-0000-0000830C0000}"/>
    <cellStyle name="T_Book1_Thiet bi_Book1_ke hoach dau thau 30-6-2010" xfId="2754" xr:uid="{00000000-0005-0000-0000-0000840C0000}"/>
    <cellStyle name="T_Book1_Thiet bi_Copy of KH PHAN BO VON ĐỐI ỨNG NAM 2011 (30 TY phuong án gop WB)" xfId="2755" xr:uid="{00000000-0005-0000-0000-0000850C0000}"/>
    <cellStyle name="T_Book1_Thiet bi_DTTD chieng chan Tham lai 29-9-2009" xfId="2756" xr:uid="{00000000-0005-0000-0000-0000860C0000}"/>
    <cellStyle name="T_Book1_Thiet bi_Du toan nuoc San Thang (GD2)" xfId="2757" xr:uid="{00000000-0005-0000-0000-0000870C0000}"/>
    <cellStyle name="T_Book1_Thiet bi_Ke hoach 2010 (theo doi 11-8-2010)" xfId="2758" xr:uid="{00000000-0005-0000-0000-0000880C0000}"/>
    <cellStyle name="T_Book1_Thiet bi_ke hoach dau thau 30-6-2010" xfId="2759" xr:uid="{00000000-0005-0000-0000-0000890C0000}"/>
    <cellStyle name="T_Book1_Thiet bi_KH Von 2012 gui BKH 1" xfId="2760" xr:uid="{00000000-0005-0000-0000-00008A0C0000}"/>
    <cellStyle name="T_Book1_Thiet bi_QD ke hoach dau thau" xfId="2761" xr:uid="{00000000-0005-0000-0000-00008B0C0000}"/>
    <cellStyle name="T_Book1_Thiet bi_Ra soat KH von 2011 (Huy-11-11-11)" xfId="2762" xr:uid="{00000000-0005-0000-0000-00008C0C0000}"/>
    <cellStyle name="T_Book1_Thiet bi_tinh toan hoang ha" xfId="2763" xr:uid="{00000000-0005-0000-0000-00008D0C0000}"/>
    <cellStyle name="T_Book1_Thiet bi_Tong von ĐTPT" xfId="2764" xr:uid="{00000000-0005-0000-0000-00008E0C0000}"/>
    <cellStyle name="T_Book1_Thiet bi_Viec Huy dang lam" xfId="2765" xr:uid="{00000000-0005-0000-0000-00008F0C0000}"/>
    <cellStyle name="T_Book1_Thuc hien du an 06-10 ngay 18_9" xfId="2766" xr:uid="{00000000-0005-0000-0000-0000900C0000}"/>
    <cellStyle name="T_Book1_Tienluong" xfId="2767" xr:uid="{00000000-0005-0000-0000-00006F0C0000}"/>
    <cellStyle name="T_Book1_tinh toan hoang ha" xfId="2768" xr:uid="{00000000-0005-0000-0000-0000700C0000}"/>
    <cellStyle name="T_Book1_tinh toan hoang ha 2" xfId="2769" xr:uid="{00000000-0005-0000-0000-0000710C0000}"/>
    <cellStyle name="T_Book1_Tong hop gia tri" xfId="2770" xr:uid="{00000000-0005-0000-0000-0000720C0000}"/>
    <cellStyle name="T_Book1_Tong hop gia tri 2" xfId="2771" xr:uid="{00000000-0005-0000-0000-0000730C0000}"/>
    <cellStyle name="T_Book1_TT nhu cau dung nuoc" xfId="2772" xr:uid="{00000000-0005-0000-0000-0000740C0000}"/>
    <cellStyle name="T_Book1_TT nhu cau dung nuoc 2" xfId="2773" xr:uid="{00000000-0005-0000-0000-0000750C0000}"/>
    <cellStyle name="T_Book1_TT nhu cau dung nuoc_GVL" xfId="2774" xr:uid="{00000000-0005-0000-0000-0000760C0000}"/>
    <cellStyle name="T_Book1_TT nhu cau dung nuoc_GVL 2" xfId="2775" xr:uid="{00000000-0005-0000-0000-0000770C0000}"/>
    <cellStyle name="T_Book1_TU VAN THUY LOI THAM  PHE" xfId="2776" xr:uid="{00000000-0005-0000-0000-0000780C0000}"/>
    <cellStyle name="T_Book1_ung truoc 2011 NSTW Thanh Hoa + Nge An gui Thu 12-5" xfId="2777" xr:uid="{00000000-0005-0000-0000-0000910C0000}"/>
    <cellStyle name="T_Book1_ung truoc 2011 NSTW Thanh Hoa + Nge An gui Thu 12-5 2" xfId="2778" xr:uid="{00000000-0005-0000-0000-0000920C0000}"/>
    <cellStyle name="T_Book1_VC1" xfId="2779" xr:uid="{00000000-0005-0000-0000-0000930C0000}"/>
    <cellStyle name="T_Book1_VC1 2" xfId="2780" xr:uid="{00000000-0005-0000-0000-0000940C0000}"/>
    <cellStyle name="T_Book1_VC1_GVL" xfId="2781" xr:uid="{00000000-0005-0000-0000-0000950C0000}"/>
    <cellStyle name="T_Book1_VC1_GVL 2" xfId="2782" xr:uid="{00000000-0005-0000-0000-0000960C0000}"/>
    <cellStyle name="T_Book1_Viec Huy dang lam" xfId="2783" xr:uid="{00000000-0005-0000-0000-0000970C0000}"/>
    <cellStyle name="T_Book1_Viec Huy dang lam 2" xfId="2784" xr:uid="{00000000-0005-0000-0000-0000980C0000}"/>
    <cellStyle name="T_Book1_Viec Huy dang lam_CT 134" xfId="2785" xr:uid="{00000000-0005-0000-0000-0000990C0000}"/>
    <cellStyle name="T_Book1_Viec Huy dang lam_CT 134 2" xfId="2786" xr:uid="{00000000-0005-0000-0000-00009A0C0000}"/>
    <cellStyle name="T_Cac bao cao TB  Milk-Yomilk-co Ke- CK 1-Vinh Thang" xfId="2787" xr:uid="{00000000-0005-0000-0000-00009B0C0000}"/>
    <cellStyle name="T_Cac bao cao TB  Milk-Yomilk-co Ke- CK 1-Vinh Thang_CT 134" xfId="2788" xr:uid="{00000000-0005-0000-0000-00009C0C0000}"/>
    <cellStyle name="T_CDKT" xfId="2789" xr:uid="{00000000-0005-0000-0000-00009D0C0000}"/>
    <cellStyle name="T_CDKT 2" xfId="2790" xr:uid="{00000000-0005-0000-0000-00009E0C0000}"/>
    <cellStyle name="T_CDKT_bieu ke hoach dau thau" xfId="2791" xr:uid="{00000000-0005-0000-0000-00009F0C0000}"/>
    <cellStyle name="T_CDKT_bieu ke hoach dau thau 2" xfId="2792" xr:uid="{00000000-0005-0000-0000-0000A00C0000}"/>
    <cellStyle name="T_CDKT_bieu ke hoach dau thau truong mam non SKH" xfId="2793" xr:uid="{00000000-0005-0000-0000-0000A10C0000}"/>
    <cellStyle name="T_CDKT_bieu ke hoach dau thau truong mam non SKH 2" xfId="2794" xr:uid="{00000000-0005-0000-0000-0000A20C0000}"/>
    <cellStyle name="T_CDKT_bieu tong hop lai kh von 2011 gui phong TH-KTDN" xfId="2795" xr:uid="{00000000-0005-0000-0000-0000A30C0000}"/>
    <cellStyle name="T_CDKT_bieu tong hop lai kh von 2011 gui phong TH-KTDN 2" xfId="2796" xr:uid="{00000000-0005-0000-0000-0000A40C0000}"/>
    <cellStyle name="T_CDKT_Book1" xfId="2797" xr:uid="{00000000-0005-0000-0000-0000A50C0000}"/>
    <cellStyle name="T_CDKT_Book1 2" xfId="2798" xr:uid="{00000000-0005-0000-0000-0000A60C0000}"/>
    <cellStyle name="T_CDKT_Book1_Ke hoach 2010 (theo doi 11-8-2010)" xfId="2799" xr:uid="{00000000-0005-0000-0000-0000A70C0000}"/>
    <cellStyle name="T_CDKT_Book1_Ke hoach 2010 (theo doi 11-8-2010) 2" xfId="2800" xr:uid="{00000000-0005-0000-0000-0000A80C0000}"/>
    <cellStyle name="T_CDKT_Copy of KH PHAN BO VON ĐỐI ỨNG NAM 2011 (30 TY phuong án gop WB)" xfId="2801" xr:uid="{00000000-0005-0000-0000-0000A90C0000}"/>
    <cellStyle name="T_CDKT_Copy of KH PHAN BO VON ĐỐI ỨNG NAM 2011 (30 TY phuong án gop WB) 2" xfId="2802" xr:uid="{00000000-0005-0000-0000-0000AA0C0000}"/>
    <cellStyle name="T_CDKT_DT tieu hoc diem TDC ban Cho 28-02-09" xfId="2803" xr:uid="{00000000-0005-0000-0000-0000AB0C0000}"/>
    <cellStyle name="T_CDKT_DT tieu hoc diem TDC ban Cho 28-02-09 2" xfId="2804" xr:uid="{00000000-0005-0000-0000-0000AC0C0000}"/>
    <cellStyle name="T_CDKT_DTTD chieng chan Tham lai 29-9-2009" xfId="2805" xr:uid="{00000000-0005-0000-0000-0000AD0C0000}"/>
    <cellStyle name="T_CDKT_DTTD chieng chan Tham lai 29-9-2009 2" xfId="2806" xr:uid="{00000000-0005-0000-0000-0000AE0C0000}"/>
    <cellStyle name="T_CDKT_GVL" xfId="2807" xr:uid="{00000000-0005-0000-0000-0000AF0C0000}"/>
    <cellStyle name="T_CDKT_GVL 2" xfId="2808" xr:uid="{00000000-0005-0000-0000-0000B00C0000}"/>
    <cellStyle name="T_CDKT_Ke hoach 2010 (theo doi 11-8-2010)" xfId="2809" xr:uid="{00000000-0005-0000-0000-0000B10C0000}"/>
    <cellStyle name="T_CDKT_Ke hoach 2010 (theo doi 11-8-2010) 2" xfId="2810" xr:uid="{00000000-0005-0000-0000-0000B20C0000}"/>
    <cellStyle name="T_CDKT_ke hoach dau thau 30-6-2010" xfId="2811" xr:uid="{00000000-0005-0000-0000-0000B30C0000}"/>
    <cellStyle name="T_CDKT_ke hoach dau thau 30-6-2010 2" xfId="2812" xr:uid="{00000000-0005-0000-0000-0000B40C0000}"/>
    <cellStyle name="T_CDKT_KH Von 2012 gui BKH 1" xfId="2813" xr:uid="{00000000-0005-0000-0000-0000B50C0000}"/>
    <cellStyle name="T_CDKT_KH Von 2012 gui BKH 1 2" xfId="2814" xr:uid="{00000000-0005-0000-0000-0000B60C0000}"/>
    <cellStyle name="T_CDKT_QD ke hoach dau thau" xfId="2815" xr:uid="{00000000-0005-0000-0000-0000B70C0000}"/>
    <cellStyle name="T_CDKT_QD ke hoach dau thau 2" xfId="2816" xr:uid="{00000000-0005-0000-0000-0000B80C0000}"/>
    <cellStyle name="T_CDKT_Tienluong" xfId="2817" xr:uid="{00000000-0005-0000-0000-0000B90C0000}"/>
    <cellStyle name="T_CDKT_Tienluong 2" xfId="2818" xr:uid="{00000000-0005-0000-0000-0000BA0C0000}"/>
    <cellStyle name="T_CDKT_Tong von ĐTPT" xfId="2819" xr:uid="{00000000-0005-0000-0000-0000BB0C0000}"/>
    <cellStyle name="T_CDKT_Tong von ĐTPT 2" xfId="2820" xr:uid="{00000000-0005-0000-0000-0000BC0C0000}"/>
    <cellStyle name="T_cham diem Milk chu ky2-ANH MINH" xfId="2821" xr:uid="{00000000-0005-0000-0000-0000FD0C0000}"/>
    <cellStyle name="T_cham diem Milk chu ky2-ANH MINH 2" xfId="2822" xr:uid="{00000000-0005-0000-0000-0000FE0C0000}"/>
    <cellStyle name="T_cham diem Milk chu ky2-ANH MINH_CT 134" xfId="2823" xr:uid="{00000000-0005-0000-0000-0000FF0C0000}"/>
    <cellStyle name="T_cham diem Milk chu ky2-ANH MINH_CT 134 2" xfId="2824" xr:uid="{00000000-0005-0000-0000-0000000D0000}"/>
    <cellStyle name="T_cham trung bay ck 1 m.Bac milk co ke 2" xfId="2825" xr:uid="{00000000-0005-0000-0000-0000010D0000}"/>
    <cellStyle name="T_cham trung bay ck 1 m.Bac milk co ke 2 2" xfId="2826" xr:uid="{00000000-0005-0000-0000-0000020D0000}"/>
    <cellStyle name="T_cham trung bay ck 1 m.Bac milk co ke 2_CT 134" xfId="2827" xr:uid="{00000000-0005-0000-0000-0000030D0000}"/>
    <cellStyle name="T_cham trung bay ck 1 m.Bac milk co ke 2_CT 134 2" xfId="2828" xr:uid="{00000000-0005-0000-0000-0000040D0000}"/>
    <cellStyle name="T_cham trung bay yao smart milk ck 2 mien Bac" xfId="2829" xr:uid="{00000000-0005-0000-0000-0000050D0000}"/>
    <cellStyle name="T_cham trung bay yao smart milk ck 2 mien Bac_CT 134" xfId="2830" xr:uid="{00000000-0005-0000-0000-0000060D0000}"/>
    <cellStyle name="T_Chuan bi dau tu nam 2008" xfId="2831" xr:uid="{00000000-0005-0000-0000-0000070D0000}"/>
    <cellStyle name="T_Chuan bi dau tu nam 2008_CT 134" xfId="2832" xr:uid="{00000000-0005-0000-0000-0000080D0000}"/>
    <cellStyle name="T_cong bo ĐGCM ĐB nam 2008" xfId="2833" xr:uid="{00000000-0005-0000-0000-0000BD0C0000}"/>
    <cellStyle name="T_cong bo ĐGCM ĐB nam 2008 2" xfId="2834" xr:uid="{00000000-0005-0000-0000-0000BE0C0000}"/>
    <cellStyle name="T_cong bo ĐGCM ĐB nam 2008_GVL" xfId="2835" xr:uid="{00000000-0005-0000-0000-0000BF0C0000}"/>
    <cellStyle name="T_cong bo ĐGCM ĐB nam 2008_GVL 2" xfId="2836" xr:uid="{00000000-0005-0000-0000-0000C00C0000}"/>
    <cellStyle name="T_Copy of Bao cao  XDCB 7 thang nam 2008_So KH&amp;DT SUA" xfId="2837" xr:uid="{00000000-0005-0000-0000-0000C10C0000}"/>
    <cellStyle name="T_Copy of Bao cao  XDCB 7 thang nam 2008_So KH&amp;DT SUA_CT 134" xfId="2838" xr:uid="{00000000-0005-0000-0000-0000C20C0000}"/>
    <cellStyle name="T_Copy of KH PHAN BO VON ĐỐI ỨNG NAM 2011 (30 TY phuong án gop WB)" xfId="2839" xr:uid="{00000000-0005-0000-0000-0000C30C0000}"/>
    <cellStyle name="T_Copy of SO THEO DOI SAN LUONG NAM 2007" xfId="2840" xr:uid="{00000000-0005-0000-0000-0000C40C0000}"/>
    <cellStyle name="T_CPK" xfId="2841" xr:uid="{00000000-0005-0000-0000-0000C50C0000}"/>
    <cellStyle name="T_CPK 2" xfId="2842" xr:uid="{00000000-0005-0000-0000-0000C60C0000}"/>
    <cellStyle name="T_CPK_bieu ke hoach dau thau" xfId="2843" xr:uid="{00000000-0005-0000-0000-0000C70C0000}"/>
    <cellStyle name="T_CPK_bieu ke hoach dau thau 2" xfId="2844" xr:uid="{00000000-0005-0000-0000-0000C80C0000}"/>
    <cellStyle name="T_CPK_bieu ke hoach dau thau truong mam non SKH" xfId="2845" xr:uid="{00000000-0005-0000-0000-0000C90C0000}"/>
    <cellStyle name="T_CPK_bieu ke hoach dau thau truong mam non SKH 2" xfId="2846" xr:uid="{00000000-0005-0000-0000-0000CA0C0000}"/>
    <cellStyle name="T_CPK_bieu tong hop lai kh von 2011 gui phong TH-KTDN" xfId="2847" xr:uid="{00000000-0005-0000-0000-0000CB0C0000}"/>
    <cellStyle name="T_CPK_bieu tong hop lai kh von 2011 gui phong TH-KTDN 2" xfId="2848" xr:uid="{00000000-0005-0000-0000-0000CC0C0000}"/>
    <cellStyle name="T_CPK_Book1" xfId="2849" xr:uid="{00000000-0005-0000-0000-0000CD0C0000}"/>
    <cellStyle name="T_CPK_Book1 2" xfId="2850" xr:uid="{00000000-0005-0000-0000-0000CE0C0000}"/>
    <cellStyle name="T_CPK_Book1_1" xfId="2851" xr:uid="{00000000-0005-0000-0000-0000CF0C0000}"/>
    <cellStyle name="T_CPK_Book1_1 2" xfId="2852" xr:uid="{00000000-0005-0000-0000-0000D00C0000}"/>
    <cellStyle name="T_CPK_Book1_DTTD chieng chan Tham lai 29-9-2009" xfId="2853" xr:uid="{00000000-0005-0000-0000-0000D10C0000}"/>
    <cellStyle name="T_CPK_Book1_DTTD chieng chan Tham lai 29-9-2009 2" xfId="2854" xr:uid="{00000000-0005-0000-0000-0000D20C0000}"/>
    <cellStyle name="T_CPK_Book1_Ke hoach 2010 (theo doi 11-8-2010)" xfId="2855" xr:uid="{00000000-0005-0000-0000-0000D30C0000}"/>
    <cellStyle name="T_CPK_Book1_Ke hoach 2010 (theo doi 11-8-2010) 2" xfId="2856" xr:uid="{00000000-0005-0000-0000-0000D40C0000}"/>
    <cellStyle name="T_CPK_Book1_ke hoach dau thau 30-6-2010" xfId="2857" xr:uid="{00000000-0005-0000-0000-0000D50C0000}"/>
    <cellStyle name="T_CPK_Book1_ke hoach dau thau 30-6-2010 2" xfId="2858" xr:uid="{00000000-0005-0000-0000-0000D60C0000}"/>
    <cellStyle name="T_CPK_Copy of KH PHAN BO VON ĐỐI ỨNG NAM 2011 (30 TY phuong án gop WB)" xfId="2859" xr:uid="{00000000-0005-0000-0000-0000D70C0000}"/>
    <cellStyle name="T_CPK_Copy of KH PHAN BO VON ĐỐI ỨNG NAM 2011 (30 TY phuong án gop WB) 2" xfId="2860" xr:uid="{00000000-0005-0000-0000-0000D80C0000}"/>
    <cellStyle name="T_CPK_DTTD chieng chan Tham lai 29-9-2009" xfId="2861" xr:uid="{00000000-0005-0000-0000-0000D90C0000}"/>
    <cellStyle name="T_CPK_DTTD chieng chan Tham lai 29-9-2009 2" xfId="2862" xr:uid="{00000000-0005-0000-0000-0000DA0C0000}"/>
    <cellStyle name="T_CPK_Du toan nuoc San Thang (GD2)" xfId="2863" xr:uid="{00000000-0005-0000-0000-0000DB0C0000}"/>
    <cellStyle name="T_CPK_Du toan nuoc San Thang (GD2) 2" xfId="2864" xr:uid="{00000000-0005-0000-0000-0000DC0C0000}"/>
    <cellStyle name="T_CPK_Ke hoach 2010 (theo doi 11-8-2010)" xfId="2865" xr:uid="{00000000-0005-0000-0000-0000DD0C0000}"/>
    <cellStyle name="T_CPK_Ke hoach 2010 (theo doi 11-8-2010) 2" xfId="2866" xr:uid="{00000000-0005-0000-0000-0000DE0C0000}"/>
    <cellStyle name="T_CPK_ke hoach dau thau 30-6-2010" xfId="2867" xr:uid="{00000000-0005-0000-0000-0000DF0C0000}"/>
    <cellStyle name="T_CPK_ke hoach dau thau 30-6-2010 2" xfId="2868" xr:uid="{00000000-0005-0000-0000-0000E00C0000}"/>
    <cellStyle name="T_CPK_KH Von 2012 gui BKH 1" xfId="2869" xr:uid="{00000000-0005-0000-0000-0000E10C0000}"/>
    <cellStyle name="T_CPK_KH Von 2012 gui BKH 1 2" xfId="2870" xr:uid="{00000000-0005-0000-0000-0000E20C0000}"/>
    <cellStyle name="T_CPK_QD ke hoach dau thau" xfId="2871" xr:uid="{00000000-0005-0000-0000-0000E30C0000}"/>
    <cellStyle name="T_CPK_QD ke hoach dau thau 2" xfId="2872" xr:uid="{00000000-0005-0000-0000-0000E40C0000}"/>
    <cellStyle name="T_CPK_Ra soat KH von 2011 (Huy-11-11-11)" xfId="2873" xr:uid="{00000000-0005-0000-0000-0000E50C0000}"/>
    <cellStyle name="T_CPK_Ra soat KH von 2011 (Huy-11-11-11) 2" xfId="2874" xr:uid="{00000000-0005-0000-0000-0000E60C0000}"/>
    <cellStyle name="T_CPK_tinh toan hoang ha" xfId="2875" xr:uid="{00000000-0005-0000-0000-0000E70C0000}"/>
    <cellStyle name="T_CPK_tinh toan hoang ha 2" xfId="2876" xr:uid="{00000000-0005-0000-0000-0000E80C0000}"/>
    <cellStyle name="T_CPK_Tong von ĐTPT" xfId="2877" xr:uid="{00000000-0005-0000-0000-0000E90C0000}"/>
    <cellStyle name="T_CPK_Tong von ĐTPT 2" xfId="2878" xr:uid="{00000000-0005-0000-0000-0000EA0C0000}"/>
    <cellStyle name="T_CPK_Viec Huy dang lam" xfId="2879" xr:uid="{00000000-0005-0000-0000-0000EB0C0000}"/>
    <cellStyle name="T_CPK_Viec Huy dang lam 2" xfId="2880" xr:uid="{00000000-0005-0000-0000-0000EC0C0000}"/>
    <cellStyle name="T_CPK_Viec Huy dang lam_CT 134" xfId="2881" xr:uid="{00000000-0005-0000-0000-0000ED0C0000}"/>
    <cellStyle name="T_CPK_Viec Huy dang lam_CT 134 2" xfId="2882" xr:uid="{00000000-0005-0000-0000-0000EE0C0000}"/>
    <cellStyle name="T_CTMTQG 2008" xfId="2883" xr:uid="{00000000-0005-0000-0000-0000EF0C0000}"/>
    <cellStyle name="T_CTMTQG 2008_Bieu mau danh muc du an thuoc CTMTQG nam 2008" xfId="2884" xr:uid="{00000000-0005-0000-0000-0000F00C0000}"/>
    <cellStyle name="T_CTMTQG 2008_Bieu mau danh muc du an thuoc CTMTQG nam 2008_CT 134" xfId="2885" xr:uid="{00000000-0005-0000-0000-0000F10C0000}"/>
    <cellStyle name="T_CTMTQG 2008_CT 134" xfId="2886" xr:uid="{00000000-0005-0000-0000-0000F20C0000}"/>
    <cellStyle name="T_CTMTQG 2008_Hi-Tong hop KQ phan bo KH nam 08- LD fong giao 15-11-08" xfId="2887" xr:uid="{00000000-0005-0000-0000-0000F30C0000}"/>
    <cellStyle name="T_CTMTQG 2008_Hi-Tong hop KQ phan bo KH nam 08- LD fong giao 15-11-08_CT 134" xfId="2888" xr:uid="{00000000-0005-0000-0000-0000F40C0000}"/>
    <cellStyle name="T_CTMTQG 2008_Ket qua thuc hien nam 2008" xfId="2889" xr:uid="{00000000-0005-0000-0000-0000F50C0000}"/>
    <cellStyle name="T_CTMTQG 2008_Ket qua thuc hien nam 2008_CT 134" xfId="2890" xr:uid="{00000000-0005-0000-0000-0000F60C0000}"/>
    <cellStyle name="T_CTMTQG 2008_KH XDCB_2008 lan 1" xfId="2891" xr:uid="{00000000-0005-0000-0000-0000F70C0000}"/>
    <cellStyle name="T_CTMTQG 2008_KH XDCB_2008 lan 1 sua ngay 27-10" xfId="2892" xr:uid="{00000000-0005-0000-0000-0000F80C0000}"/>
    <cellStyle name="T_CTMTQG 2008_KH XDCB_2008 lan 1 sua ngay 27-10_CT 134" xfId="2893" xr:uid="{00000000-0005-0000-0000-0000F90C0000}"/>
    <cellStyle name="T_CTMTQG 2008_KH XDCB_2008 lan 1_CT 134" xfId="2894" xr:uid="{00000000-0005-0000-0000-0000FA0C0000}"/>
    <cellStyle name="T_CTMTQG 2008_KH XDCB_2008 lan 2 sua ngay 10-11" xfId="2895" xr:uid="{00000000-0005-0000-0000-0000FB0C0000}"/>
    <cellStyle name="T_CTMTQG 2008_KH XDCB_2008 lan 2 sua ngay 10-11_CT 134" xfId="2896" xr:uid="{00000000-0005-0000-0000-0000FC0C0000}"/>
    <cellStyle name="T_danh sach chua nop bcao trung bay sua chua  tinh den 1-3-06" xfId="2897" xr:uid="{00000000-0005-0000-0000-0000090D0000}"/>
    <cellStyle name="T_danh sach chua nop bcao trung bay sua chua  tinh den 1-3-06_CT 134" xfId="2898" xr:uid="{00000000-0005-0000-0000-00000A0D0000}"/>
    <cellStyle name="T_Danh sach KH TB MilkYomilk Yao  Smart chu ky 2-Vinh Thang" xfId="2899" xr:uid="{00000000-0005-0000-0000-00000B0D0000}"/>
    <cellStyle name="T_Danh sach KH TB MilkYomilk Yao  Smart chu ky 2-Vinh Thang_CT 134" xfId="2900" xr:uid="{00000000-0005-0000-0000-00000C0D0000}"/>
    <cellStyle name="T_Danh sach KH trung bay MilkYomilk co ke chu ky 2-Vinh Thang" xfId="2901" xr:uid="{00000000-0005-0000-0000-00000D0D0000}"/>
    <cellStyle name="T_Danh sach KH trung bay MilkYomilk co ke chu ky 2-Vinh Thang_CT 134" xfId="2902" xr:uid="{00000000-0005-0000-0000-00000E0D0000}"/>
    <cellStyle name="T_DON GIA" xfId="2903" xr:uid="{00000000-0005-0000-0000-00000F0D0000}"/>
    <cellStyle name="T_Don gia chi tiet" xfId="2904" xr:uid="{00000000-0005-0000-0000-0000100D0000}"/>
    <cellStyle name="T_DONGIA" xfId="2905" xr:uid="{00000000-0005-0000-0000-0000110D0000}"/>
    <cellStyle name="T_DSACH MILK YO MILK CK 2 M.BAC" xfId="2906" xr:uid="{00000000-0005-0000-0000-0000120D0000}"/>
    <cellStyle name="T_DSACH MILK YO MILK CK 2 M.BAC 2" xfId="2907" xr:uid="{00000000-0005-0000-0000-0000130D0000}"/>
    <cellStyle name="T_DSACH MILK YO MILK CK 2 M.BAC_CT 134" xfId="2908" xr:uid="{00000000-0005-0000-0000-0000140D0000}"/>
    <cellStyle name="T_DSACH MILK YO MILK CK 2 M.BAC_CT 134 2" xfId="2909" xr:uid="{00000000-0005-0000-0000-0000150D0000}"/>
    <cellStyle name="T_DSKH Tbay Milk , Yomilk CK 2 Vu Thi Hanh" xfId="2910" xr:uid="{00000000-0005-0000-0000-0000160D0000}"/>
    <cellStyle name="T_DSKH Tbay Milk , Yomilk CK 2 Vu Thi Hanh_CT 134" xfId="2911" xr:uid="{00000000-0005-0000-0000-0000170D0000}"/>
    <cellStyle name="T_DT Nha Da nang" xfId="2912" xr:uid="{00000000-0005-0000-0000-0000180D0000}"/>
    <cellStyle name="T_DT NHA KHACH -12" xfId="2913" xr:uid="{00000000-0005-0000-0000-0000190D0000}"/>
    <cellStyle name="T_DT Thanh 2008.xls" xfId="2914" xr:uid="{00000000-0005-0000-0000-00001B0D0000}"/>
    <cellStyle name="T_DT Thanh 2008.xls_CT 134" xfId="2915" xr:uid="{00000000-0005-0000-0000-00001C0D0000}"/>
    <cellStyle name="T_DT Thanh 2008.xls_GVL" xfId="2916" xr:uid="{00000000-0005-0000-0000-00001D0D0000}"/>
    <cellStyle name="T_DT tieu hoc diem TDC ban Cho 28-02-09" xfId="2917" xr:uid="{00000000-0005-0000-0000-00001A0D0000}"/>
    <cellStyle name="T_DT van ho" xfId="2918" xr:uid="{00000000-0005-0000-0000-00001E0D0000}"/>
    <cellStyle name="T_DT van ho_CT 134" xfId="2919" xr:uid="{00000000-0005-0000-0000-00001F0D0000}"/>
    <cellStyle name="T_DT van ho_GVL" xfId="2920" xr:uid="{00000000-0005-0000-0000-0000200D0000}"/>
    <cellStyle name="T_dtTL598G1." xfId="2921" xr:uid="{00000000-0005-0000-0000-0000210D0000}"/>
    <cellStyle name="T_dtTL598G1._bieu ke hoach dau thau" xfId="2922" xr:uid="{00000000-0005-0000-0000-0000220D0000}"/>
    <cellStyle name="T_dtTL598G1._bieu ke hoach dau thau truong mam non SKH" xfId="2923" xr:uid="{00000000-0005-0000-0000-0000230D0000}"/>
    <cellStyle name="T_dtTL598G1._bieu tong hop lai kh von 2011 gui phong TH-KTDN" xfId="2924" xr:uid="{00000000-0005-0000-0000-0000240D0000}"/>
    <cellStyle name="T_dtTL598G1._Book1" xfId="2925" xr:uid="{00000000-0005-0000-0000-0000250D0000}"/>
    <cellStyle name="T_dtTL598G1._Book1_Ke hoach 2010 (theo doi 11-8-2010)" xfId="2926" xr:uid="{00000000-0005-0000-0000-0000260D0000}"/>
    <cellStyle name="T_dtTL598G1._Book1_Ke hoach 2010 (theo doi 11-8-2010)_CT 134" xfId="2927" xr:uid="{00000000-0005-0000-0000-0000270D0000}"/>
    <cellStyle name="T_dtTL598G1._Copy of KH PHAN BO VON ĐỐI ỨNG NAM 2011 (30 TY phuong án gop WB)" xfId="2928" xr:uid="{00000000-0005-0000-0000-0000280D0000}"/>
    <cellStyle name="T_dtTL598G1._DT tieu hoc diem TDC ban Cho 28-02-09" xfId="2929" xr:uid="{00000000-0005-0000-0000-0000290D0000}"/>
    <cellStyle name="T_dtTL598G1._DTTD chieng chan Tham lai 29-9-2009" xfId="2930" xr:uid="{00000000-0005-0000-0000-00002A0D0000}"/>
    <cellStyle name="T_dtTL598G1._GVL" xfId="2931" xr:uid="{00000000-0005-0000-0000-00002B0D0000}"/>
    <cellStyle name="T_dtTL598G1._Ke hoach 2010 (theo doi 11-8-2010)" xfId="2932" xr:uid="{00000000-0005-0000-0000-00002C0D0000}"/>
    <cellStyle name="T_dtTL598G1._ke hoach dau thau 30-6-2010" xfId="2933" xr:uid="{00000000-0005-0000-0000-00002D0D0000}"/>
    <cellStyle name="T_dtTL598G1._KH Von 2012 gui BKH 1" xfId="2934" xr:uid="{00000000-0005-0000-0000-00002E0D0000}"/>
    <cellStyle name="T_dtTL598G1._QD ke hoach dau thau" xfId="2935" xr:uid="{00000000-0005-0000-0000-00002F0D0000}"/>
    <cellStyle name="T_dtTL598G1._Tienluong" xfId="2936" xr:uid="{00000000-0005-0000-0000-0000300D0000}"/>
    <cellStyle name="T_dtTL598G1._tinh toan hoang ha" xfId="2937" xr:uid="{00000000-0005-0000-0000-0000310D0000}"/>
    <cellStyle name="T_dtTL598G1._Tong von ĐTPT" xfId="2938" xr:uid="{00000000-0005-0000-0000-0000320D0000}"/>
    <cellStyle name="T_Du an khoi cong moi nam 2010" xfId="2939" xr:uid="{00000000-0005-0000-0000-0000330D0000}"/>
    <cellStyle name="T_Du an khoi cong moi nam 2010_CT 134" xfId="2940" xr:uid="{00000000-0005-0000-0000-0000340D0000}"/>
    <cellStyle name="T_DU AN TKQH VA CHUAN BI DAU TU NAM 2007 sua ngay 9-11" xfId="2941" xr:uid="{00000000-0005-0000-0000-0000350D0000}"/>
    <cellStyle name="T_DU AN TKQH VA CHUAN BI DAU TU NAM 2007 sua ngay 9-11_Bieu mau danh muc du an thuoc CTMTQG nam 2008" xfId="2942" xr:uid="{00000000-0005-0000-0000-0000360D0000}"/>
    <cellStyle name="T_DU AN TKQH VA CHUAN BI DAU TU NAM 2007 sua ngay 9-11_Bieu mau danh muc du an thuoc CTMTQG nam 2008_CT 134" xfId="2943" xr:uid="{00000000-0005-0000-0000-0000370D0000}"/>
    <cellStyle name="T_DU AN TKQH VA CHUAN BI DAU TU NAM 2007 sua ngay 9-11_CT 134" xfId="2944" xr:uid="{00000000-0005-0000-0000-0000380D0000}"/>
    <cellStyle name="T_DU AN TKQH VA CHUAN BI DAU TU NAM 2007 sua ngay 9-11_Du an khoi cong moi nam 2010" xfId="2945" xr:uid="{00000000-0005-0000-0000-0000390D0000}"/>
    <cellStyle name="T_DU AN TKQH VA CHUAN BI DAU TU NAM 2007 sua ngay 9-11_Du an khoi cong moi nam 2010_CT 134" xfId="2946" xr:uid="{00000000-0005-0000-0000-00003A0D0000}"/>
    <cellStyle name="T_DU AN TKQH VA CHUAN BI DAU TU NAM 2007 sua ngay 9-11_Ket qua phan bo von nam 2008" xfId="2947" xr:uid="{00000000-0005-0000-0000-00003B0D0000}"/>
    <cellStyle name="T_DU AN TKQH VA CHUAN BI DAU TU NAM 2007 sua ngay 9-11_Ket qua phan bo von nam 2008_CT 134" xfId="2948" xr:uid="{00000000-0005-0000-0000-00003C0D0000}"/>
    <cellStyle name="T_DU AN TKQH VA CHUAN BI DAU TU NAM 2007 sua ngay 9-11_KH XDCB_2008 lan 2 sua ngay 10-11" xfId="2949" xr:uid="{00000000-0005-0000-0000-00003D0D0000}"/>
    <cellStyle name="T_DU AN TKQH VA CHUAN BI DAU TU NAM 2007 sua ngay 9-11_KH XDCB_2008 lan 2 sua ngay 10-11_CT 134" xfId="2950" xr:uid="{00000000-0005-0000-0000-00003E0D0000}"/>
    <cellStyle name="T_Du toan" xfId="2951" xr:uid="{00000000-0005-0000-0000-00003F0D0000}"/>
    <cellStyle name="T_du toan dieu chinh  20-8-2006" xfId="2952" xr:uid="{00000000-0005-0000-0000-0000400D0000}"/>
    <cellStyle name="T_du toan kho bac - Than Uyen" xfId="2953" xr:uid="{00000000-0005-0000-0000-0000410D0000}"/>
    <cellStyle name="T_du toan kho bac - Than Uyen_bieu ke hoach dau thau" xfId="2954" xr:uid="{00000000-0005-0000-0000-0000420D0000}"/>
    <cellStyle name="T_du toan kho bac - Than Uyen_bieu ke hoach dau thau truong mam non SKH" xfId="2955" xr:uid="{00000000-0005-0000-0000-0000430D0000}"/>
    <cellStyle name="T_du toan kho bac - Than Uyen_bieu tong hop lai kh von 2011 gui phong TH-KTDN" xfId="2956" xr:uid="{00000000-0005-0000-0000-0000440D0000}"/>
    <cellStyle name="T_du toan kho bac - Than Uyen_Book1" xfId="2957" xr:uid="{00000000-0005-0000-0000-0000450D0000}"/>
    <cellStyle name="T_du toan kho bac - Than Uyen_Book1_Ke hoach 2010 (theo doi 11-8-2010)" xfId="2958" xr:uid="{00000000-0005-0000-0000-0000460D0000}"/>
    <cellStyle name="T_du toan kho bac - Than Uyen_Book1_ke hoach dau thau 30-6-2010" xfId="2959" xr:uid="{00000000-0005-0000-0000-0000470D0000}"/>
    <cellStyle name="T_du toan kho bac - Than Uyen_Copy of KH PHAN BO VON ĐỐI ỨNG NAM 2011 (30 TY phuong án gop WB)" xfId="2960" xr:uid="{00000000-0005-0000-0000-0000480D0000}"/>
    <cellStyle name="T_du toan kho bac - Than Uyen_DTTD chieng chan Tham lai 29-9-2009" xfId="2961" xr:uid="{00000000-0005-0000-0000-0000490D0000}"/>
    <cellStyle name="T_du toan kho bac - Than Uyen_Du toan nuoc San Thang (GD2)" xfId="2962" xr:uid="{00000000-0005-0000-0000-00004A0D0000}"/>
    <cellStyle name="T_du toan kho bac - Than Uyen_Ke hoach 2010 (theo doi 11-8-2010)" xfId="2963" xr:uid="{00000000-0005-0000-0000-00004B0D0000}"/>
    <cellStyle name="T_du toan kho bac - Than Uyen_ke hoach dau thau 30-6-2010" xfId="2964" xr:uid="{00000000-0005-0000-0000-00004C0D0000}"/>
    <cellStyle name="T_du toan kho bac - Than Uyen_KH Von 2012 gui BKH 1" xfId="2965" xr:uid="{00000000-0005-0000-0000-00004D0D0000}"/>
    <cellStyle name="T_du toan kho bac - Than Uyen_QD ke hoach dau thau" xfId="2966" xr:uid="{00000000-0005-0000-0000-00004E0D0000}"/>
    <cellStyle name="T_du toan kho bac - Than Uyen_Ra soat KH von 2011 (Huy-11-11-11)" xfId="2967" xr:uid="{00000000-0005-0000-0000-00004F0D0000}"/>
    <cellStyle name="T_du toan kho bac - Than Uyen_tinh toan hoang ha" xfId="2968" xr:uid="{00000000-0005-0000-0000-0000500D0000}"/>
    <cellStyle name="T_du toan kho bac - Than Uyen_Tong von ĐTPT" xfId="2969" xr:uid="{00000000-0005-0000-0000-0000510D0000}"/>
    <cellStyle name="T_du toan kho bac - Than Uyen_Viec Huy dang lam" xfId="2970" xr:uid="{00000000-0005-0000-0000-0000520D0000}"/>
    <cellStyle name="T_du toan kho bac - Than Uyen_Viec Huy dang lam_CT 134" xfId="2971" xr:uid="{00000000-0005-0000-0000-0000530D0000}"/>
    <cellStyle name="T_Du toan nuoc San Thang (GD2)" xfId="2972" xr:uid="{00000000-0005-0000-0000-0000540D0000}"/>
    <cellStyle name="T_Du toan tham dinh (NSH Ban Moi)" xfId="2973" xr:uid="{00000000-0005-0000-0000-0000550D0000}"/>
    <cellStyle name="T_Du toan tham dinh (NSH Ban Moi)_CT 134" xfId="2974" xr:uid="{00000000-0005-0000-0000-0000560D0000}"/>
    <cellStyle name="T_Du toan tham dinh (NSH Ban Moi)_GVL" xfId="2975" xr:uid="{00000000-0005-0000-0000-0000570D0000}"/>
    <cellStyle name="T_DuToan92009Luong650" xfId="2976" xr:uid="{00000000-0005-0000-0000-0000580D0000}"/>
    <cellStyle name="T_DuToan92009Luong650_CT 134" xfId="2977" xr:uid="{00000000-0005-0000-0000-0000590D0000}"/>
    <cellStyle name="T_dutoanthuyloinamha" xfId="2978" xr:uid="{00000000-0005-0000-0000-00005A0D0000}"/>
    <cellStyle name="T_form ton kho CK 2 tuan 8" xfId="2979" xr:uid="{00000000-0005-0000-0000-00005B0D0000}"/>
    <cellStyle name="T_form ton kho CK 2 tuan 8 2" xfId="2980" xr:uid="{00000000-0005-0000-0000-00005C0D0000}"/>
    <cellStyle name="T_form ton kho CK 2 tuan 8_CT 134" xfId="2981" xr:uid="{00000000-0005-0000-0000-00005D0D0000}"/>
    <cellStyle name="T_form ton kho CK 2 tuan 8_CT 134 2" xfId="2982" xr:uid="{00000000-0005-0000-0000-00005E0D0000}"/>
    <cellStyle name="T_GVL" xfId="2983" xr:uid="{00000000-0005-0000-0000-00005F0D0000}"/>
    <cellStyle name="T_HD TT1" xfId="2984" xr:uid="{00000000-0005-0000-0000-0000600D0000}"/>
    <cellStyle name="T_Ho van xa khi" xfId="2985" xr:uid="{00000000-0005-0000-0000-0000610D0000}"/>
    <cellStyle name="T_Ho van xa khi_bieu ke hoach dau thau" xfId="2986" xr:uid="{00000000-0005-0000-0000-0000620D0000}"/>
    <cellStyle name="T_Ho van xa khi_bieu ke hoach dau thau truong mam non SKH" xfId="2987" xr:uid="{00000000-0005-0000-0000-0000630D0000}"/>
    <cellStyle name="T_Ho van xa khi_Book1" xfId="2988" xr:uid="{00000000-0005-0000-0000-0000640D0000}"/>
    <cellStyle name="T_Ho van xa khi_DTTD chieng chan Tham lai 29-9-2009" xfId="2989" xr:uid="{00000000-0005-0000-0000-0000650D0000}"/>
    <cellStyle name="T_Ho van xa khi_Ke hoach 2010 (theo doi 11-8-2010)" xfId="2990" xr:uid="{00000000-0005-0000-0000-0000660D0000}"/>
    <cellStyle name="T_Ho van xa khi_ke hoach dau thau 30-6-2010" xfId="2991" xr:uid="{00000000-0005-0000-0000-0000670D0000}"/>
    <cellStyle name="T_Ho van xa khi_QD ke hoach dau thau" xfId="2992" xr:uid="{00000000-0005-0000-0000-0000680D0000}"/>
    <cellStyle name="T_Ho van xa khi_tinh toan hoang ha" xfId="2993" xr:uid="{00000000-0005-0000-0000-0000690D0000}"/>
    <cellStyle name="T_HoSo_THCS_T91.xlsDTNT" xfId="2994" xr:uid="{00000000-0005-0000-0000-00006A0D0000}"/>
    <cellStyle name="T_Ke hoach KTXH  nam 2009_PKT thang 11 nam 2008" xfId="2995" xr:uid="{00000000-0005-0000-0000-00006B0D0000}"/>
    <cellStyle name="T_Ke hoach KTXH  nam 2009_PKT thang 11 nam 2008_CT 134" xfId="2996" xr:uid="{00000000-0005-0000-0000-00006C0D0000}"/>
    <cellStyle name="T_Ket qua dau thau" xfId="2997" xr:uid="{00000000-0005-0000-0000-00006D0D0000}"/>
    <cellStyle name="T_Ket qua dau thau_CT 134" xfId="2998" xr:uid="{00000000-0005-0000-0000-00006E0D0000}"/>
    <cellStyle name="T_Ket qua phan bo von nam 2008" xfId="2999" xr:uid="{00000000-0005-0000-0000-00006F0D0000}"/>
    <cellStyle name="T_Ket qua phan bo von nam 2008_CT 134" xfId="3000" xr:uid="{00000000-0005-0000-0000-0000700D0000}"/>
    <cellStyle name="T_KH Von 2012 gui BKH 2" xfId="3001" xr:uid="{00000000-0005-0000-0000-00007B0D0000}"/>
    <cellStyle name="T_KH XDCB_2008 lan 2 sua ngay 10-11" xfId="3002" xr:uid="{00000000-0005-0000-0000-00007C0D0000}"/>
    <cellStyle name="T_KH XDCB_2008 lan 2 sua ngay 10-11_CT 134" xfId="3003" xr:uid="{00000000-0005-0000-0000-00007D0D0000}"/>
    <cellStyle name="T_Khao satD1" xfId="3004" xr:uid="{00000000-0005-0000-0000-00007E0D0000}"/>
    <cellStyle name="T_Khao satD1_bieu ke hoach dau thau" xfId="3005" xr:uid="{00000000-0005-0000-0000-00007F0D0000}"/>
    <cellStyle name="T_Khao satD1_bieu ke hoach dau thau truong mam non SKH" xfId="3006" xr:uid="{00000000-0005-0000-0000-0000800D0000}"/>
    <cellStyle name="T_Khao satD1_bieu tong hop lai kh von 2011 gui phong TH-KTDN" xfId="3007" xr:uid="{00000000-0005-0000-0000-0000810D0000}"/>
    <cellStyle name="T_Khao satD1_Book1" xfId="3008" xr:uid="{00000000-0005-0000-0000-0000820D0000}"/>
    <cellStyle name="T_Khao satD1_Book1_Ke hoach 2010 (theo doi 11-8-2010)" xfId="3009" xr:uid="{00000000-0005-0000-0000-0000830D0000}"/>
    <cellStyle name="T_Khao satD1_Book1_Ke hoach 2010 (theo doi 11-8-2010)_CT 134" xfId="3010" xr:uid="{00000000-0005-0000-0000-0000840D0000}"/>
    <cellStyle name="T_Khao satD1_Copy of KH PHAN BO VON ĐỐI ỨNG NAM 2011 (30 TY phuong án gop WB)" xfId="3011" xr:uid="{00000000-0005-0000-0000-0000850D0000}"/>
    <cellStyle name="T_Khao satD1_DT tieu hoc diem TDC ban Cho 28-02-09" xfId="3012" xr:uid="{00000000-0005-0000-0000-0000860D0000}"/>
    <cellStyle name="T_Khao satD1_DTTD chieng chan Tham lai 29-9-2009" xfId="3013" xr:uid="{00000000-0005-0000-0000-0000870D0000}"/>
    <cellStyle name="T_Khao satD1_GVL" xfId="3014" xr:uid="{00000000-0005-0000-0000-0000880D0000}"/>
    <cellStyle name="T_Khao satD1_Ke hoach 2010 (theo doi 11-8-2010)" xfId="3015" xr:uid="{00000000-0005-0000-0000-0000890D0000}"/>
    <cellStyle name="T_Khao satD1_ke hoach dau thau 30-6-2010" xfId="3016" xr:uid="{00000000-0005-0000-0000-00008A0D0000}"/>
    <cellStyle name="T_Khao satD1_KH Von 2012 gui BKH 1" xfId="3017" xr:uid="{00000000-0005-0000-0000-00008B0D0000}"/>
    <cellStyle name="T_Khao satD1_QD ke hoach dau thau" xfId="3018" xr:uid="{00000000-0005-0000-0000-00008C0D0000}"/>
    <cellStyle name="T_Khao satD1_Tienluong" xfId="3019" xr:uid="{00000000-0005-0000-0000-00008D0D0000}"/>
    <cellStyle name="T_Khao satD1_tinh toan hoang ha" xfId="3020" xr:uid="{00000000-0005-0000-0000-00008E0D0000}"/>
    <cellStyle name="T_Khao satD1_Tong von ĐTPT" xfId="3021" xr:uid="{00000000-0005-0000-0000-00008F0D0000}"/>
    <cellStyle name="T_Khoi luong §­êng èng" xfId="3022" xr:uid="{00000000-0005-0000-0000-0000900D0000}"/>
    <cellStyle name="T_Khoi luong §­êng èng_bieu ke hoach dau thau" xfId="3023" xr:uid="{00000000-0005-0000-0000-0000910D0000}"/>
    <cellStyle name="T_Khoi luong §­êng èng_bieu ke hoach dau thau truong mam non SKH" xfId="3024" xr:uid="{00000000-0005-0000-0000-0000920D0000}"/>
    <cellStyle name="T_Khoi luong §­êng èng_Book1" xfId="3025" xr:uid="{00000000-0005-0000-0000-0000930D0000}"/>
    <cellStyle name="T_Khoi luong §­êng èng_DTTD chieng chan Tham lai 29-9-2009" xfId="3026" xr:uid="{00000000-0005-0000-0000-0000940D0000}"/>
    <cellStyle name="T_Khoi luong §­êng èng_Ke hoach 2010 (theo doi 11-8-2010)" xfId="3027" xr:uid="{00000000-0005-0000-0000-0000950D0000}"/>
    <cellStyle name="T_Khoi luong §­êng èng_ke hoach dau thau 30-6-2010" xfId="3028" xr:uid="{00000000-0005-0000-0000-0000960D0000}"/>
    <cellStyle name="T_Khoi luong §­êng èng_QD ke hoach dau thau" xfId="3029" xr:uid="{00000000-0005-0000-0000-0000970D0000}"/>
    <cellStyle name="T_Khoi luong §­êng èng_tinh toan hoang ha" xfId="3030" xr:uid="{00000000-0005-0000-0000-0000980D0000}"/>
    <cellStyle name="T_KL san nen Phieng Ot" xfId="3031" xr:uid="{00000000-0005-0000-0000-0000710D0000}"/>
    <cellStyle name="T_Kldao dap" xfId="3032" xr:uid="{00000000-0005-0000-0000-0000720D0000}"/>
    <cellStyle name="T_Kldao dap_Bao cao TPCP" xfId="3033" xr:uid="{00000000-0005-0000-0000-0000730D0000}"/>
    <cellStyle name="T_Kldao dap_Book1" xfId="3034" xr:uid="{00000000-0005-0000-0000-0000740D0000}"/>
    <cellStyle name="T_Kldao dap_Book1_Bao cao TPCP" xfId="3035" xr:uid="{00000000-0005-0000-0000-0000750D0000}"/>
    <cellStyle name="T_Kldao dap_Book1_Bao cao TPCP_CT 134" xfId="3036" xr:uid="{00000000-0005-0000-0000-0000760D0000}"/>
    <cellStyle name="T_Kldao dap_GVL" xfId="3037" xr:uid="{00000000-0005-0000-0000-0000770D0000}"/>
    <cellStyle name="T_Kldao dap_Ke hoach 2010 (theo doi 11-8-2010)" xfId="3038" xr:uid="{00000000-0005-0000-0000-0000780D0000}"/>
    <cellStyle name="T_Kldao dap_Ke hoach 2010 (theo doi 11-8-2010)_CT 134" xfId="3039" xr:uid="{00000000-0005-0000-0000-0000790D0000}"/>
    <cellStyle name="T_KTOANKSAT" xfId="3040" xr:uid="{00000000-0005-0000-0000-00007A0D0000}"/>
    <cellStyle name="T_MACRO DIR-PTVT-07" xfId="3041" xr:uid="{00000000-0005-0000-0000-0000990D0000}"/>
    <cellStyle name="T_MACRO DIR-PTVT-07_GVL" xfId="3042" xr:uid="{00000000-0005-0000-0000-00009A0D0000}"/>
    <cellStyle name="T_MACRO DIR-PTVT-07_Ke hoach 2010 (theo doi 11-8-2010)" xfId="3043" xr:uid="{00000000-0005-0000-0000-00009B0D0000}"/>
    <cellStyle name="T_MACRO DIR-PTVT-07_Ke hoach 2010 (theo doi 11-8-2010)_CT 134" xfId="3044" xr:uid="{00000000-0005-0000-0000-00009C0D0000}"/>
    <cellStyle name="T_Me_Tri_6_07" xfId="3045" xr:uid="{00000000-0005-0000-0000-00009D0D0000}"/>
    <cellStyle name="T_N2 thay dat (N1-1)" xfId="3046" xr:uid="{00000000-0005-0000-0000-00009E0D0000}"/>
    <cellStyle name="T_Nha lop hoc 8 P" xfId="3047" xr:uid="{00000000-0005-0000-0000-0000A10D0000}"/>
    <cellStyle name="T_NPP Khanh Vinh Thai Nguyen - BC KTTB_CTrinh_TB__20_loc__Milk_Yomilk_CK1" xfId="3048" xr:uid="{00000000-0005-0000-0000-00009F0D0000}"/>
    <cellStyle name="T_NPP Khanh Vinh Thai Nguyen - BC KTTB_CTrinh_TB__20_loc__Milk_Yomilk_CK1_CT 134" xfId="3049" xr:uid="{00000000-0005-0000-0000-0000A00D0000}"/>
    <cellStyle name="T_Phan tich vat tu" xfId="3050" xr:uid="{00000000-0005-0000-0000-0000A20D0000}"/>
    <cellStyle name="T_Phuong an can doi nam 2008" xfId="3051" xr:uid="{00000000-0005-0000-0000-0000A30D0000}"/>
    <cellStyle name="T_Phuong an can doi nam 2008_CT 134" xfId="3052" xr:uid="{00000000-0005-0000-0000-0000A40D0000}"/>
    <cellStyle name="T_QT di chuyen ca phe" xfId="3053" xr:uid="{00000000-0005-0000-0000-0000A50D0000}"/>
    <cellStyle name="T_QT di chuyen ca phe_Ra soat KH von 2011 (Huy-11-11-11)" xfId="3054" xr:uid="{00000000-0005-0000-0000-0000A60D0000}"/>
    <cellStyle name="T_QT di chuyen ca phe_Viec Huy dang lam" xfId="3055" xr:uid="{00000000-0005-0000-0000-0000A70D0000}"/>
    <cellStyle name="T_QT di chuyen ca phe_Viec Huy dang lam_CT 134" xfId="3056" xr:uid="{00000000-0005-0000-0000-0000A80D0000}"/>
    <cellStyle name="T_Ra soat KH von 2011 (Huy-11-11-11)" xfId="3057" xr:uid="{00000000-0005-0000-0000-0000A90D0000}"/>
    <cellStyle name="T_rut tien chi phi ban 2013" xfId="3058" xr:uid="{00000000-0005-0000-0000-0000AA0D0000}"/>
    <cellStyle name="T_San Nen TDC P.Ot.suaxls" xfId="3059" xr:uid="{00000000-0005-0000-0000-0000AB0D0000}"/>
    <cellStyle name="T_Seagame(BTL)" xfId="3060" xr:uid="{00000000-0005-0000-0000-0000AC0D0000}"/>
    <cellStyle name="T_Sheet1" xfId="3061" xr:uid="{00000000-0005-0000-0000-0000AD0D0000}"/>
    <cellStyle name="T_Sheet1 2" xfId="3062" xr:uid="{00000000-0005-0000-0000-0000AE0D0000}"/>
    <cellStyle name="T_Sheet1_CT 134" xfId="3063" xr:uid="{00000000-0005-0000-0000-0000AF0D0000}"/>
    <cellStyle name="T_Sheet1_CT 134 2" xfId="3064" xr:uid="{00000000-0005-0000-0000-0000B00D0000}"/>
    <cellStyle name="T_Sheet2" xfId="3065" xr:uid="{00000000-0005-0000-0000-0000B10D0000}"/>
    <cellStyle name="T_Sheet2_bieu tong hop lai kh von 2011 gui phong TH-KTDN" xfId="3066" xr:uid="{00000000-0005-0000-0000-0000B20D0000}"/>
    <cellStyle name="T_Sheet2_bieu tong hop lai kh von 2011 gui phong TH-KTDN_CT 134" xfId="3067" xr:uid="{00000000-0005-0000-0000-0000B30D0000}"/>
    <cellStyle name="T_Sheet2_Copy of KH PHAN BO VON ĐỐI ỨNG NAM 2011 (30 TY phuong án gop WB)" xfId="3068" xr:uid="{00000000-0005-0000-0000-0000B40D0000}"/>
    <cellStyle name="T_Sheet2_Copy of KH PHAN BO VON ĐỐI ỨNG NAM 2011 (30 TY phuong án gop WB)_CT 134" xfId="3069" xr:uid="{00000000-0005-0000-0000-0000B50D0000}"/>
    <cellStyle name="T_Sheet2_GVL" xfId="3070" xr:uid="{00000000-0005-0000-0000-0000B60D0000}"/>
    <cellStyle name="T_Sheet2_KH Von 2012 gui BKH 1" xfId="3071" xr:uid="{00000000-0005-0000-0000-0000B70D0000}"/>
    <cellStyle name="T_Sheet2_KH Von 2012 gui BKH 1_CT 134" xfId="3072" xr:uid="{00000000-0005-0000-0000-0000B80D0000}"/>
    <cellStyle name="T_Sheet2_Tong von ĐTPT" xfId="3073" xr:uid="{00000000-0005-0000-0000-0000B90D0000}"/>
    <cellStyle name="T_Sin Chai" xfId="3074" xr:uid="{00000000-0005-0000-0000-0000BA0D0000}"/>
    <cellStyle name="T_Sin Chai_GVL" xfId="3075" xr:uid="{00000000-0005-0000-0000-0000BB0D0000}"/>
    <cellStyle name="T_Sin Chai_Ke hoach 2010 (theo doi 11-8-2010)" xfId="3076" xr:uid="{00000000-0005-0000-0000-0000BC0D0000}"/>
    <cellStyle name="T_Sin Chai_Ke hoach 2010 (theo doi 11-8-2010)_CT 134" xfId="3077" xr:uid="{00000000-0005-0000-0000-0000BD0D0000}"/>
    <cellStyle name="T_So GTVT" xfId="3078" xr:uid="{00000000-0005-0000-0000-0000BE0D0000}"/>
    <cellStyle name="T_So GTVT 2" xfId="3079" xr:uid="{00000000-0005-0000-0000-0000BF0D0000}"/>
    <cellStyle name="T_So GTVT_CT 134" xfId="3080" xr:uid="{00000000-0005-0000-0000-0000C00D0000}"/>
    <cellStyle name="T_So GTVT_CT 134 2" xfId="3081" xr:uid="{00000000-0005-0000-0000-0000C10D0000}"/>
    <cellStyle name="T_sua chua cham trung bay  mien Bac" xfId="3082" xr:uid="{00000000-0005-0000-0000-0000C20D0000}"/>
    <cellStyle name="T_sua chua cham trung bay  mien Bac_CT 134" xfId="3083" xr:uid="{00000000-0005-0000-0000-0000C30D0000}"/>
    <cellStyle name="T_TDT + duong(8-5-07)" xfId="3084" xr:uid="{00000000-0005-0000-0000-0000C40D0000}"/>
    <cellStyle name="T_tham_tra_du_toan" xfId="3085" xr:uid="{00000000-0005-0000-0000-0000E50D0000}"/>
    <cellStyle name="T_Thang 11" xfId="3086" xr:uid="{00000000-0005-0000-0000-0000E60D0000}"/>
    <cellStyle name="T_Thang 11 2" xfId="3087" xr:uid="{00000000-0005-0000-0000-0000E70D0000}"/>
    <cellStyle name="T_Thang 11_CT 134" xfId="3088" xr:uid="{00000000-0005-0000-0000-0000E80D0000}"/>
    <cellStyle name="T_Thang 11_CT 134 2" xfId="3089" xr:uid="{00000000-0005-0000-0000-0000E90D0000}"/>
    <cellStyle name="T_THAU CAT" xfId="3090" xr:uid="{00000000-0005-0000-0000-0000EA0D0000}"/>
    <cellStyle name="T_Theo doi CT 135 giai doan 2" xfId="3091" xr:uid="{00000000-0005-0000-0000-0000EB0D0000}"/>
    <cellStyle name="T_Thiet bi" xfId="3092" xr:uid="{00000000-0005-0000-0000-0000EC0D0000}"/>
    <cellStyle name="T_Thiet bi 2" xfId="3093" xr:uid="{00000000-0005-0000-0000-0000ED0D0000}"/>
    <cellStyle name="T_Thiet bi_bieu ke hoach dau thau" xfId="3094" xr:uid="{00000000-0005-0000-0000-0000EE0D0000}"/>
    <cellStyle name="T_Thiet bi_bieu ke hoach dau thau 2" xfId="3095" xr:uid="{00000000-0005-0000-0000-0000EF0D0000}"/>
    <cellStyle name="T_Thiet bi_bieu ke hoach dau thau truong mam non SKH" xfId="3096" xr:uid="{00000000-0005-0000-0000-0000F00D0000}"/>
    <cellStyle name="T_Thiet bi_bieu ke hoach dau thau truong mam non SKH 2" xfId="3097" xr:uid="{00000000-0005-0000-0000-0000F10D0000}"/>
    <cellStyle name="T_Thiet bi_bieu tong hop lai kh von 2011 gui phong TH-KTDN" xfId="3098" xr:uid="{00000000-0005-0000-0000-0000F20D0000}"/>
    <cellStyle name="T_Thiet bi_bieu tong hop lai kh von 2011 gui phong TH-KTDN 2" xfId="3099" xr:uid="{00000000-0005-0000-0000-0000F30D0000}"/>
    <cellStyle name="T_Thiet bi_Book1" xfId="3100" xr:uid="{00000000-0005-0000-0000-0000F40D0000}"/>
    <cellStyle name="T_Thiet bi_Book1 2" xfId="3101" xr:uid="{00000000-0005-0000-0000-0000F50D0000}"/>
    <cellStyle name="T_Thiet bi_Book1_1" xfId="3102" xr:uid="{00000000-0005-0000-0000-0000F60D0000}"/>
    <cellStyle name="T_Thiet bi_Book1_1 2" xfId="3103" xr:uid="{00000000-0005-0000-0000-0000F70D0000}"/>
    <cellStyle name="T_Thiet bi_Book1_DTTD chieng chan Tham lai 29-9-2009" xfId="3104" xr:uid="{00000000-0005-0000-0000-0000F80D0000}"/>
    <cellStyle name="T_Thiet bi_Book1_DTTD chieng chan Tham lai 29-9-2009 2" xfId="3105" xr:uid="{00000000-0005-0000-0000-0000F90D0000}"/>
    <cellStyle name="T_Thiet bi_Book1_Ke hoach 2010 (theo doi 11-8-2010)" xfId="3106" xr:uid="{00000000-0005-0000-0000-0000FA0D0000}"/>
    <cellStyle name="T_Thiet bi_Book1_Ke hoach 2010 (theo doi 11-8-2010) 2" xfId="3107" xr:uid="{00000000-0005-0000-0000-0000FB0D0000}"/>
    <cellStyle name="T_Thiet bi_Book1_ke hoach dau thau 30-6-2010" xfId="3108" xr:uid="{00000000-0005-0000-0000-0000FC0D0000}"/>
    <cellStyle name="T_Thiet bi_Book1_ke hoach dau thau 30-6-2010 2" xfId="3109" xr:uid="{00000000-0005-0000-0000-0000FD0D0000}"/>
    <cellStyle name="T_Thiet bi_Copy of KH PHAN BO VON ĐỐI ỨNG NAM 2011 (30 TY phuong án gop WB)" xfId="3110" xr:uid="{00000000-0005-0000-0000-0000FE0D0000}"/>
    <cellStyle name="T_Thiet bi_Copy of KH PHAN BO VON ĐỐI ỨNG NAM 2011 (30 TY phuong án gop WB) 2" xfId="3111" xr:uid="{00000000-0005-0000-0000-0000FF0D0000}"/>
    <cellStyle name="T_Thiet bi_DTTD chieng chan Tham lai 29-9-2009" xfId="3112" xr:uid="{00000000-0005-0000-0000-0000000E0000}"/>
    <cellStyle name="T_Thiet bi_DTTD chieng chan Tham lai 29-9-2009 2" xfId="3113" xr:uid="{00000000-0005-0000-0000-0000010E0000}"/>
    <cellStyle name="T_Thiet bi_Du toan nuoc San Thang (GD2)" xfId="3114" xr:uid="{00000000-0005-0000-0000-0000020E0000}"/>
    <cellStyle name="T_Thiet bi_Du toan nuoc San Thang (GD2) 2" xfId="3115" xr:uid="{00000000-0005-0000-0000-0000030E0000}"/>
    <cellStyle name="T_Thiet bi_Ke hoach 2010 (theo doi 11-8-2010)" xfId="3116" xr:uid="{00000000-0005-0000-0000-0000040E0000}"/>
    <cellStyle name="T_Thiet bi_Ke hoach 2010 (theo doi 11-8-2010) 2" xfId="3117" xr:uid="{00000000-0005-0000-0000-0000050E0000}"/>
    <cellStyle name="T_Thiet bi_ke hoach dau thau 30-6-2010" xfId="3118" xr:uid="{00000000-0005-0000-0000-0000060E0000}"/>
    <cellStyle name="T_Thiet bi_ke hoach dau thau 30-6-2010 2" xfId="3119" xr:uid="{00000000-0005-0000-0000-0000070E0000}"/>
    <cellStyle name="T_Thiet bi_KH Von 2012 gui BKH 1" xfId="3120" xr:uid="{00000000-0005-0000-0000-0000080E0000}"/>
    <cellStyle name="T_Thiet bi_KH Von 2012 gui BKH 1 2" xfId="3121" xr:uid="{00000000-0005-0000-0000-0000090E0000}"/>
    <cellStyle name="T_Thiet bi_QD ke hoach dau thau" xfId="3122" xr:uid="{00000000-0005-0000-0000-00000A0E0000}"/>
    <cellStyle name="T_Thiet bi_QD ke hoach dau thau 2" xfId="3123" xr:uid="{00000000-0005-0000-0000-00000B0E0000}"/>
    <cellStyle name="T_Thiet bi_Ra soat KH von 2011 (Huy-11-11-11)" xfId="3124" xr:uid="{00000000-0005-0000-0000-00000C0E0000}"/>
    <cellStyle name="T_Thiet bi_Ra soat KH von 2011 (Huy-11-11-11) 2" xfId="3125" xr:uid="{00000000-0005-0000-0000-00000D0E0000}"/>
    <cellStyle name="T_Thiet bi_tinh toan hoang ha" xfId="3126" xr:uid="{00000000-0005-0000-0000-00000E0E0000}"/>
    <cellStyle name="T_Thiet bi_tinh toan hoang ha 2" xfId="3127" xr:uid="{00000000-0005-0000-0000-00000F0E0000}"/>
    <cellStyle name="T_Thiet bi_Tong von ĐTPT" xfId="3128" xr:uid="{00000000-0005-0000-0000-0000100E0000}"/>
    <cellStyle name="T_Thiet bi_Tong von ĐTPT 2" xfId="3129" xr:uid="{00000000-0005-0000-0000-0000110E0000}"/>
    <cellStyle name="T_Thiet bi_Viec Huy dang lam" xfId="3130" xr:uid="{00000000-0005-0000-0000-0000120E0000}"/>
    <cellStyle name="T_Thiet bi_Viec Huy dang lam 2" xfId="3131" xr:uid="{00000000-0005-0000-0000-0000130E0000}"/>
    <cellStyle name="T_Thiet bi_Viec Huy dang lam_CT 134" xfId="3132" xr:uid="{00000000-0005-0000-0000-0000140E0000}"/>
    <cellStyle name="T_Thiet bi_Viec Huy dang lam_CT 134 2" xfId="3133" xr:uid="{00000000-0005-0000-0000-0000150E0000}"/>
    <cellStyle name="T_tien2004" xfId="3134" xr:uid="{00000000-0005-0000-0000-0000C50D0000}"/>
    <cellStyle name="T_tien2004_bieu ke hoach dau thau" xfId="3135" xr:uid="{00000000-0005-0000-0000-0000C60D0000}"/>
    <cellStyle name="T_tien2004_bieu ke hoach dau thau truong mam non SKH" xfId="3136" xr:uid="{00000000-0005-0000-0000-0000C70D0000}"/>
    <cellStyle name="T_tien2004_bieu tong hop lai kh von 2011 gui phong TH-KTDN" xfId="3137" xr:uid="{00000000-0005-0000-0000-0000C80D0000}"/>
    <cellStyle name="T_tien2004_Book1" xfId="3138" xr:uid="{00000000-0005-0000-0000-0000C90D0000}"/>
    <cellStyle name="T_tien2004_Book1_Ke hoach 2010 (theo doi 11-8-2010)" xfId="3139" xr:uid="{00000000-0005-0000-0000-0000CA0D0000}"/>
    <cellStyle name="T_tien2004_Book1_Ke hoach 2010 (theo doi 11-8-2010)_CT 134" xfId="3140" xr:uid="{00000000-0005-0000-0000-0000CB0D0000}"/>
    <cellStyle name="T_tien2004_Copy of KH PHAN BO VON ĐỐI ỨNG NAM 2011 (30 TY phuong án gop WB)" xfId="3141" xr:uid="{00000000-0005-0000-0000-0000CC0D0000}"/>
    <cellStyle name="T_tien2004_DT tieu hoc diem TDC ban Cho 28-02-09" xfId="3142" xr:uid="{00000000-0005-0000-0000-0000CD0D0000}"/>
    <cellStyle name="T_tien2004_DTTD chieng chan Tham lai 29-9-2009" xfId="3143" xr:uid="{00000000-0005-0000-0000-0000CE0D0000}"/>
    <cellStyle name="T_tien2004_GVL" xfId="3144" xr:uid="{00000000-0005-0000-0000-0000CF0D0000}"/>
    <cellStyle name="T_tien2004_Ke hoach 2010 (theo doi 11-8-2010)" xfId="3145" xr:uid="{00000000-0005-0000-0000-0000D00D0000}"/>
    <cellStyle name="T_tien2004_ke hoach dau thau 30-6-2010" xfId="3146" xr:uid="{00000000-0005-0000-0000-0000D10D0000}"/>
    <cellStyle name="T_tien2004_KH Von 2012 gui BKH 1" xfId="3147" xr:uid="{00000000-0005-0000-0000-0000D20D0000}"/>
    <cellStyle name="T_tien2004_QD ke hoach dau thau" xfId="3148" xr:uid="{00000000-0005-0000-0000-0000D30D0000}"/>
    <cellStyle name="T_tien2004_Tienluong" xfId="3149" xr:uid="{00000000-0005-0000-0000-0000D40D0000}"/>
    <cellStyle name="T_tien2004_tinh toan hoang ha" xfId="3150" xr:uid="{00000000-0005-0000-0000-0000D50D0000}"/>
    <cellStyle name="T_tien2004_Tong von ĐTPT" xfId="3151" xr:uid="{00000000-0005-0000-0000-0000D60D0000}"/>
    <cellStyle name="T_Tienluong" xfId="3152" xr:uid="{00000000-0005-0000-0000-0000D70D0000}"/>
    <cellStyle name="T_tinh toan hoang ha" xfId="3153" xr:uid="{00000000-0005-0000-0000-0000D80D0000}"/>
    <cellStyle name="T_TINH TOAN THUY LUC" xfId="3154" xr:uid="{00000000-0005-0000-0000-0000D90D0000}"/>
    <cellStyle name="T_TINH TOAN THUY LUC_GVL" xfId="3155" xr:uid="{00000000-0005-0000-0000-0000DA0D0000}"/>
    <cellStyle name="T_TINH TOAN THUY LUC_Ke hoach 2010 (theo doi 11-8-2010)" xfId="3156" xr:uid="{00000000-0005-0000-0000-0000DB0D0000}"/>
    <cellStyle name="T_TINH TOAN THUY LUC_Ke hoach 2010 (theo doi 11-8-2010)_CT 134" xfId="3157" xr:uid="{00000000-0005-0000-0000-0000DC0D0000}"/>
    <cellStyle name="T_Tong DT_Then Thau26-09" xfId="3158" xr:uid="{00000000-0005-0000-0000-0000DD0D0000}"/>
    <cellStyle name="T_Tong hop gia tri" xfId="3159" xr:uid="{00000000-0005-0000-0000-0000DE0D0000}"/>
    <cellStyle name="T_Tong von ĐTPT" xfId="3160" xr:uid="{00000000-0005-0000-0000-0000DF0D0000}"/>
    <cellStyle name="T_TT THUY LUC HUOI DAO DANG" xfId="3161" xr:uid="{00000000-0005-0000-0000-0000E00D0000}"/>
    <cellStyle name="T_TT THUY LUC HUOI DAO DANG_GVL" xfId="3162" xr:uid="{00000000-0005-0000-0000-0000E10D0000}"/>
    <cellStyle name="T_TT THUY LUC HUOI DAO DANG_Ke hoach 2010 (theo doi 11-8-2010)" xfId="3163" xr:uid="{00000000-0005-0000-0000-0000E20D0000}"/>
    <cellStyle name="T_TT THUY LUC HUOI DAO DANG_Ke hoach 2010 (theo doi 11-8-2010)_CT 134" xfId="3164" xr:uid="{00000000-0005-0000-0000-0000E30D0000}"/>
    <cellStyle name="T_TT.Nam Tam" xfId="3165" xr:uid="{00000000-0005-0000-0000-0000E40D0000}"/>
    <cellStyle name="T_Viec Huy dang lam" xfId="3166" xr:uid="{00000000-0005-0000-0000-0000160E0000}"/>
    <cellStyle name="T_Viec Huy dang lam_CT 134" xfId="3167" xr:uid="{00000000-0005-0000-0000-0000170E0000}"/>
    <cellStyle name="T_ÿÿÿÿÿ" xfId="3168" xr:uid="{00000000-0005-0000-0000-0000180E0000}"/>
    <cellStyle name="TD1" xfId="3169" xr:uid="{00000000-0005-0000-0000-0000190E0000}"/>
    <cellStyle name="tde" xfId="3170" xr:uid="{00000000-0005-0000-0000-00001A0E0000}"/>
    <cellStyle name="Text Indent A" xfId="3171" xr:uid="{00000000-0005-0000-0000-00001B0E0000}"/>
    <cellStyle name="Text Indent B" xfId="3172" xr:uid="{00000000-0005-0000-0000-00001C0E0000}"/>
    <cellStyle name="Text Indent C" xfId="3173" xr:uid="{00000000-0005-0000-0000-00001D0E0000}"/>
    <cellStyle name="th" xfId="3174" xr:uid="{00000000-0005-0000-0000-0000310E0000}"/>
    <cellStyle name="þ_x001d_" xfId="3175" xr:uid="{00000000-0005-0000-0000-0000320E0000}"/>
    <cellStyle name="th 2" xfId="3176" xr:uid="{00000000-0005-0000-0000-0000330E0000}"/>
    <cellStyle name="th_Ra soat KH von 2011 (Huy-11-11-11)" xfId="3177" xr:uid="{00000000-0005-0000-0000-0000340E0000}"/>
    <cellStyle name="þ_Viec Huy dang lam" xfId="3178" xr:uid="{00000000-0005-0000-0000-0000350E0000}"/>
    <cellStyle name="than" xfId="3179" xr:uid="{00000000-0005-0000-0000-0000360E0000}"/>
    <cellStyle name="Thanh" xfId="3180" xr:uid="{00000000-0005-0000-0000-0000370E0000}"/>
    <cellStyle name="þ_x001d_ð" xfId="3181" xr:uid="{00000000-0005-0000-0000-0000380E0000}"/>
    <cellStyle name="þ_x001d_ð¤_x000c_¯" xfId="3182" xr:uid="{00000000-0005-0000-0000-0000390E0000}"/>
    <cellStyle name="þ_x001d_ð¤_x000c_¯þ_x0014__x000d_" xfId="3183" xr:uid="{00000000-0005-0000-0000-00003A0E0000}"/>
    <cellStyle name="þ_x001d_ð¤_x000c_¯þ_x0014__x000d_¨þU" xfId="3184" xr:uid="{00000000-0005-0000-0000-00003B0E0000}"/>
    <cellStyle name="þ_x001d_ð¤_x000c_¯þ_x0014__x000d_¨þU_x0001_" xfId="3185" xr:uid="{00000000-0005-0000-0000-00003C0E0000}"/>
    <cellStyle name="þ_x001d_ð¤_x000c_¯þ_x0014__x000d_¨þU_x0001_À_x0004_" xfId="3186" xr:uid="{00000000-0005-0000-0000-00003D0E0000}"/>
    <cellStyle name="þ_x001d_ð¤_x000c_¯þ_x0014__x000d_¨þU_x0001_À_x0004_ _x0015__x000f_" xfId="3187" xr:uid="{00000000-0005-0000-0000-00003E0E0000}"/>
    <cellStyle name="þ_x001d_ð¤_x000c_¯þ_x0014__x000d_¨þU_x0001_À_x0004_ _x0015__x000f__x0001__x0001_" xfId="3188" xr:uid="{00000000-0005-0000-0000-00003F0E0000}"/>
    <cellStyle name="þ_x001d_ð¤_x000c_¯þ_x0014__x000d_¨þU_x0001_À_x0004_ _x0015__x000f__x0001__x0001_?_x0002_ÿÿÿÿÿÿÿÿÿÿÿÿÿÿÿ¯?(_x0002__x001d__x0017_ ???º%ÿÿÿÿ????_x0006__x0016_??????????????Í!Ë??????????           ?????           ?????????_x000d__x000d_U_x000d_H\D2_x000d_D2\DEMO.MSC_x000d_S;C:\DOS;C:\HANH\D3;C:\HANH\D2;C:\NC_x000d_????????????????????????????????????????????????????????????" xfId="3189" xr:uid="{00000000-0005-0000-0000-0000400E0000}"/>
    <cellStyle name="þ_x001d_ð¤_x000c_¯þ_x0014__x000d_¨þU_x0001_À_x0004_ _x0015__x000f__x0001__x0001__Book1" xfId="3190" xr:uid="{00000000-0005-0000-0000-0000410E0000}"/>
    <cellStyle name="þ_x001d_ð·" xfId="3191" xr:uid="{00000000-0005-0000-0000-0000420E0000}"/>
    <cellStyle name="þ_x001d_ð·_x000c_æþ'_x000d_ßþU_x0001_Ø_x0005_ü_x0014__x0007__x0001_" xfId="3192" xr:uid="{00000000-0005-0000-0000-0000430E0000}"/>
    <cellStyle name="þ_x001d_ð·_x000c_æþ'_x000d_ßþU_x0001_Ø_x0005_ü_x0014__x0007__x0001__x0001_" xfId="3193" xr:uid="{00000000-0005-0000-0000-0000440E0000}"/>
    <cellStyle name="þ_x001d_ð·_x000c_æþ'_x000d_ßþU_x0001_Ø_x0005_ü_x0014__x0007__x0001__x0001_ 2" xfId="3194" xr:uid="{00000000-0005-0000-0000-0000450E0000}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3195" xr:uid="{00000000-0005-0000-0000-0000460E0000}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3196" xr:uid="{00000000-0005-0000-0000-0000470E0000}"/>
    <cellStyle name="þ_x001d_ð·_x000c_æþ'_x000d_ßþU_x0001_Ø_x0005_ü_x0014__x0007__x0001__x0001__GVL" xfId="3197" xr:uid="{00000000-0005-0000-0000-0000480E0000}"/>
    <cellStyle name="þ_x001d_ðÇ%Uý—&amp;Hý9_x0008_Ÿ s_x000a__x0007__x0001_" xfId="3198" xr:uid="{00000000-0005-0000-0000-0000490E0000}"/>
    <cellStyle name="þ_x001d_ðÇ%Uý—&amp;Hý9_x0008_Ÿ s_x000a__x0007__x0001__x0001_" xfId="3199" xr:uid="{00000000-0005-0000-0000-00004A0E0000}"/>
    <cellStyle name="þ_x001d_ðÇ%Uý—&amp;Hý9_x0008_Ÿ s_x000a__x0007__x0001_ 2" xfId="3200" xr:uid="{00000000-0005-0000-0000-00004B0E0000}"/>
    <cellStyle name="þ_x001d_ðÇ%Uý—&amp;Hý9_x0008_Ÿ s_x000a__x0007__x0001__x0001_ 2" xfId="3201" xr:uid="{00000000-0005-0000-0000-00004C0E0000}"/>
    <cellStyle name="þ_x001d_ðÇ%Uý—&amp;Hý9_x0008_Ÿ s_x000a__x0007__x0001__x0001_?_x0002_ÿÿÿÿÿÿÿÿÿÿÿÿÿÿÿ_x0001_(_x0002_—_x000d_€???Î_x001f_ÿÿÿÿ????_x0007_???????????????Í!Ë??????????           ?????           ?????????_x000d_C:\WINDOWS\country.sys_x000d_??????????????????????????????????????????????????????????????????????????????????????????????" xfId="3202" xr:uid="{00000000-0005-0000-0000-00004D0E0000}"/>
    <cellStyle name="þ_x001d_ðÇ%Uý—&amp;Hý9_x0008_Ÿ s_x000a__x0007__x0001__x0001_?_x0002_ÿÿÿÿÿÿÿÿÿÿÿÿÿÿÿ_x0001_(_x0002_—_x000d_€???Î_x001f_ÿÿÿÿ????_x0007_???????????????Í!Ë??????????           ?????           ?????????_x000d_C:\WINDOWS\country.sys_x000d_?????????????????????????????????????????????????????????????????????????????????????????????? 2" xfId="3203" xr:uid="{00000000-0005-0000-0000-00004E0E0000}"/>
    <cellStyle name="þ_x001d_ðÇ%Uý—&amp;Hý9_x0008_Ÿ s_x000a__x0007__x0001__CT 134" xfId="3204" xr:uid="{00000000-0005-0000-0000-00004F0E0000}"/>
    <cellStyle name="þ_x001d_ðÇ%Uý—&amp;Hý9_x0008_Ÿ s_x000a__x0007__x0001__x0001__CT 134" xfId="3205" xr:uid="{00000000-0005-0000-0000-0000500E0000}"/>
    <cellStyle name="þ_x001d_ðÇ%Uý—&amp;Hý9_x0008_Ÿ s_x000a__x0007__x0001__CT 134 2" xfId="3206" xr:uid="{00000000-0005-0000-0000-0000510E0000}"/>
    <cellStyle name="þ_x001d_ðÇ%Uý—&amp;Hý9_x0008_Ÿ s_x000a__x0007__x0001__x0001__CT 134 2" xfId="3207" xr:uid="{00000000-0005-0000-0000-0000520E0000}"/>
    <cellStyle name="þ_x001d_ðK_x000c_Fý_x001b__x000d_9ýU_x0001_Ð_x0008_¦)_x0007__x0001__x0001_" xfId="3208" xr:uid="{00000000-0005-0000-0000-0000530E0000}"/>
    <cellStyle name="thuong-10" xfId="3209" xr:uid="{00000000-0005-0000-0000-0000540E0000}"/>
    <cellStyle name="thuong-11" xfId="3210" xr:uid="{00000000-0005-0000-0000-0000550E0000}"/>
    <cellStyle name="Thuyet minh" xfId="3211" xr:uid="{00000000-0005-0000-0000-0000560E0000}"/>
    <cellStyle name="thvt" xfId="3212" xr:uid="{00000000-0005-0000-0000-0000570E0000}"/>
    <cellStyle name="Tiªu ®Ì" xfId="3213" xr:uid="{00000000-0005-0000-0000-00001E0E0000}"/>
    <cellStyle name="Tien1" xfId="3214" xr:uid="{00000000-0005-0000-0000-00001F0E0000}"/>
    <cellStyle name="Tieu_de_2" xfId="3215" xr:uid="{00000000-0005-0000-0000-0000200E0000}"/>
    <cellStyle name="Times New Roman" xfId="3216" xr:uid="{00000000-0005-0000-0000-0000210E0000}"/>
    <cellStyle name="TiÓu môc" xfId="3217" xr:uid="{00000000-0005-0000-0000-0000220E0000}"/>
    <cellStyle name="tit1" xfId="3218" xr:uid="{00000000-0005-0000-0000-0000230E0000}"/>
    <cellStyle name="tit2" xfId="3219" xr:uid="{00000000-0005-0000-0000-0000240E0000}"/>
    <cellStyle name="tit3" xfId="3220" xr:uid="{00000000-0005-0000-0000-0000250E0000}"/>
    <cellStyle name="tit4" xfId="3221" xr:uid="{00000000-0005-0000-0000-0000260E0000}"/>
    <cellStyle name="TNN" xfId="3222" xr:uid="{00000000-0005-0000-0000-0000270E0000}"/>
    <cellStyle name="Tong so" xfId="3223" xr:uid="{00000000-0005-0000-0000-0000280E0000}"/>
    <cellStyle name="tong so 1" xfId="3224" xr:uid="{00000000-0005-0000-0000-0000290E0000}"/>
    <cellStyle name="Tongcong" xfId="3225" xr:uid="{00000000-0005-0000-0000-00002A0E0000}"/>
    <cellStyle name="Total 2" xfId="3226" xr:uid="{00000000-0005-0000-0000-00002B0E0000}"/>
    <cellStyle name="trang" xfId="3227" xr:uid="{00000000-0005-0000-0000-0000580E0000}"/>
    <cellStyle name="ts" xfId="3228" xr:uid="{00000000-0005-0000-0000-00002C0E0000}"/>
    <cellStyle name="ts 2" xfId="3229" xr:uid="{00000000-0005-0000-0000-00002D0E0000}"/>
    <cellStyle name="tt1" xfId="3230" xr:uid="{00000000-0005-0000-0000-00002E0E0000}"/>
    <cellStyle name="Tusental (0)_pldt" xfId="3231" xr:uid="{00000000-0005-0000-0000-00002F0E0000}"/>
    <cellStyle name="Tusental_pldt" xfId="3232" xr:uid="{00000000-0005-0000-0000-0000300E0000}"/>
    <cellStyle name="UNIDAGSCode" xfId="3233" xr:uid="{00000000-0005-0000-0000-0000590E0000}"/>
    <cellStyle name="UNIDAGSCode 2" xfId="3234" xr:uid="{00000000-0005-0000-0000-00005A0E0000}"/>
    <cellStyle name="UNIDAGSCode2" xfId="3235" xr:uid="{00000000-0005-0000-0000-00005B0E0000}"/>
    <cellStyle name="UNIDAGSCurrency" xfId="3236" xr:uid="{00000000-0005-0000-0000-00005C0E0000}"/>
    <cellStyle name="UNIDAGSCurrency 2" xfId="3237" xr:uid="{00000000-0005-0000-0000-00005D0E0000}"/>
    <cellStyle name="UNIDAGSDate" xfId="3238" xr:uid="{00000000-0005-0000-0000-00005E0E0000}"/>
    <cellStyle name="UNIDAGSDate 2" xfId="3239" xr:uid="{00000000-0005-0000-0000-00005F0E0000}"/>
    <cellStyle name="UNIDAGSPercent" xfId="3240" xr:uid="{00000000-0005-0000-0000-0000600E0000}"/>
    <cellStyle name="UNIDAGSPercent 2" xfId="3241" xr:uid="{00000000-0005-0000-0000-0000610E0000}"/>
    <cellStyle name="UNIDAGSPercent2" xfId="3242" xr:uid="{00000000-0005-0000-0000-0000620E0000}"/>
    <cellStyle name="UNIDAGSPercent2 2" xfId="3243" xr:uid="{00000000-0005-0000-0000-0000630E0000}"/>
    <cellStyle name="ux_3_¼­¿ï-¾È»ê" xfId="3244" xr:uid="{00000000-0005-0000-0000-0000640E0000}"/>
    <cellStyle name="Valuta (0)_pldt" xfId="3245" xr:uid="{00000000-0005-0000-0000-0000650E0000}"/>
    <cellStyle name="Valuta_pldt" xfId="3246" xr:uid="{00000000-0005-0000-0000-0000660E0000}"/>
    <cellStyle name="VANG1" xfId="3247" xr:uid="{00000000-0005-0000-0000-0000670E0000}"/>
    <cellStyle name="viet" xfId="3248" xr:uid="{00000000-0005-0000-0000-0000680E0000}"/>
    <cellStyle name="viet 2" xfId="3249" xr:uid="{00000000-0005-0000-0000-0000690E0000}"/>
    <cellStyle name="viet2" xfId="3250" xr:uid="{00000000-0005-0000-0000-00006A0E0000}"/>
    <cellStyle name="viet2 2" xfId="3251" xr:uid="{00000000-0005-0000-0000-00006B0E0000}"/>
    <cellStyle name="VN new romanNormal" xfId="3252" xr:uid="{00000000-0005-0000-0000-00006C0E0000}"/>
    <cellStyle name="Vn Time 13" xfId="3253" xr:uid="{00000000-0005-0000-0000-00006D0E0000}"/>
    <cellStyle name="Vn Time 14" xfId="3254" xr:uid="{00000000-0005-0000-0000-00006E0E0000}"/>
    <cellStyle name="VN time new roman" xfId="3255" xr:uid="{00000000-0005-0000-0000-00006F0E0000}"/>
    <cellStyle name="vn_time" xfId="3256" xr:uid="{00000000-0005-0000-0000-0000700E0000}"/>
    <cellStyle name="vnbo" xfId="3257" xr:uid="{00000000-0005-0000-0000-0000710E0000}"/>
    <cellStyle name="vnhead1" xfId="3258" xr:uid="{00000000-0005-0000-0000-0000740E0000}"/>
    <cellStyle name="vnhead2" xfId="3259" xr:uid="{00000000-0005-0000-0000-0000750E0000}"/>
    <cellStyle name="vnhead3" xfId="3260" xr:uid="{00000000-0005-0000-0000-0000760E0000}"/>
    <cellStyle name="vnhead4" xfId="3261" xr:uid="{00000000-0005-0000-0000-0000770E0000}"/>
    <cellStyle name="vntxt1" xfId="3262" xr:uid="{00000000-0005-0000-0000-0000720E0000}"/>
    <cellStyle name="vntxt2" xfId="3263" xr:uid="{00000000-0005-0000-0000-0000730E0000}"/>
    <cellStyle name="W?hrung [0]_35ERI8T2gbIEMixb4v26icuOo" xfId="3264" xr:uid="{00000000-0005-0000-0000-0000780E0000}"/>
    <cellStyle name="W?hrung_35ERI8T2gbIEMixb4v26icuOo" xfId="3265" xr:uid="{00000000-0005-0000-0000-0000790E0000}"/>
    <cellStyle name="Währung [0]_68574_Materialbedarfsliste" xfId="3266" xr:uid="{00000000-0005-0000-0000-00007A0E0000}"/>
    <cellStyle name="Währung_68574_Materialbedarfsliste" xfId="3267" xr:uid="{00000000-0005-0000-0000-00007B0E0000}"/>
    <cellStyle name="Walutowy [0]_Invoices2001Slovakia" xfId="3268" xr:uid="{00000000-0005-0000-0000-00007C0E0000}"/>
    <cellStyle name="Walutowy_Invoices2001Slovakia" xfId="3269" xr:uid="{00000000-0005-0000-0000-00007D0E0000}"/>
    <cellStyle name="wrap" xfId="3270" xr:uid="{00000000-0005-0000-0000-00007E0E0000}"/>
    <cellStyle name="Wไhrung [0]_35ERI8T2gbIEMixb4v26icuOo" xfId="3271" xr:uid="{00000000-0005-0000-0000-00007F0E0000}"/>
    <cellStyle name="Wไhrung_35ERI8T2gbIEMixb4v26icuOo" xfId="3272" xr:uid="{00000000-0005-0000-0000-0000800E0000}"/>
    <cellStyle name="xan1" xfId="3273" xr:uid="{00000000-0005-0000-0000-0000810E0000}"/>
    <cellStyle name="xuan" xfId="3274" xr:uid="{00000000-0005-0000-0000-0000820E0000}"/>
    <cellStyle name="y" xfId="3275" xr:uid="{00000000-0005-0000-0000-0000830E0000}"/>
    <cellStyle name="Ý kh¸c_B¶ng 1 (2)" xfId="3276" xr:uid="{00000000-0005-0000-0000-0000840E0000}"/>
    <cellStyle name="Zeilenebene_1_主营业务利润明细表" xfId="3277" xr:uid="{00000000-0005-0000-0000-0000850E0000}"/>
    <cellStyle name="センター" xfId="3278" xr:uid="{00000000-0005-0000-0000-0000860E0000}"/>
    <cellStyle name="เครื่องหมายสกุลเงิน [0]_FTC_OFFER" xfId="3279" xr:uid="{00000000-0005-0000-0000-0000870E0000}"/>
    <cellStyle name="เครื่องหมายสกุลเงิน_FTC_OFFER" xfId="3280" xr:uid="{00000000-0005-0000-0000-0000880E0000}"/>
    <cellStyle name="ปกติ_FTC_OFFER" xfId="3281" xr:uid="{00000000-0005-0000-0000-0000890E0000}"/>
    <cellStyle name=" [0.00]_ Att. 1- Cover" xfId="3282" xr:uid="{00000000-0005-0000-0000-00008A0E0000}"/>
    <cellStyle name="_ Att. 1- Cover" xfId="3283" xr:uid="{00000000-0005-0000-0000-00008B0E0000}"/>
    <cellStyle name="?_ Att. 1- Cover" xfId="3284" xr:uid="{00000000-0005-0000-0000-00008C0E0000}"/>
    <cellStyle name="똿뗦먛귟 [0.00]_PRODUCT DETAIL Q1" xfId="3285" xr:uid="{00000000-0005-0000-0000-00008D0E0000}"/>
    <cellStyle name="똿뗦먛귟_PRODUCT DETAIL Q1" xfId="3286" xr:uid="{00000000-0005-0000-0000-00008E0E0000}"/>
    <cellStyle name="믅됞 [0.00]_PRODUCT DETAIL Q1" xfId="3287" xr:uid="{00000000-0005-0000-0000-00008F0E0000}"/>
    <cellStyle name="믅됞_PRODUCT DETAIL Q1" xfId="3288" xr:uid="{00000000-0005-0000-0000-0000900E0000}"/>
    <cellStyle name="백분율_††††† " xfId="3289" xr:uid="{00000000-0005-0000-0000-0000910E0000}"/>
    <cellStyle name="뷭?_BOOKSHIP" xfId="3290" xr:uid="{00000000-0005-0000-0000-0000920E0000}"/>
    <cellStyle name="쉼표 [0]_2001 Target monthly" xfId="3291" xr:uid="{00000000-0005-0000-0000-0000930E0000}"/>
    <cellStyle name="안건회계법인" xfId="3292" xr:uid="{00000000-0005-0000-0000-0000940E0000}"/>
    <cellStyle name="콤마 [ - 유형1" xfId="3293" xr:uid="{00000000-0005-0000-0000-0000950E0000}"/>
    <cellStyle name="콤마 [ - 유형2" xfId="3294" xr:uid="{00000000-0005-0000-0000-0000960E0000}"/>
    <cellStyle name="콤마 [ - 유형3" xfId="3295" xr:uid="{00000000-0005-0000-0000-0000970E0000}"/>
    <cellStyle name="콤마 [ - 유형4" xfId="3296" xr:uid="{00000000-0005-0000-0000-0000980E0000}"/>
    <cellStyle name="콤마 [ - 유형5" xfId="3297" xr:uid="{00000000-0005-0000-0000-0000990E0000}"/>
    <cellStyle name="콤마 [ - 유형6" xfId="3298" xr:uid="{00000000-0005-0000-0000-00009A0E0000}"/>
    <cellStyle name="콤마 [ - 유형7" xfId="3299" xr:uid="{00000000-0005-0000-0000-00009B0E0000}"/>
    <cellStyle name="콤마 [ - 유형8" xfId="3300" xr:uid="{00000000-0005-0000-0000-00009C0E0000}"/>
    <cellStyle name="콤마 [0]_ 비목별 월별기술 " xfId="3301" xr:uid="{00000000-0005-0000-0000-00009D0E0000}"/>
    <cellStyle name="콤마_ 비목별 월별기술 " xfId="3302" xr:uid="{00000000-0005-0000-0000-00009E0E0000}"/>
    <cellStyle name="통화 [0]_††††† " xfId="3303" xr:uid="{00000000-0005-0000-0000-00009F0E0000}"/>
    <cellStyle name="통화_††††† " xfId="3304" xr:uid="{00000000-0005-0000-0000-0000A00E0000}"/>
    <cellStyle name="표준_ 97년 경영분석(안)" xfId="3305" xr:uid="{00000000-0005-0000-0000-0000A10E0000}"/>
    <cellStyle name="표줠_Sheet1_1_총괄표 (수출입) (2)" xfId="3306" xr:uid="{00000000-0005-0000-0000-0000A20E0000}"/>
    <cellStyle name="一般_00Q3902REV.1" xfId="3307" xr:uid="{00000000-0005-0000-0000-0000A30E0000}"/>
    <cellStyle name="千位[0]_pldt" xfId="3308" xr:uid="{00000000-0005-0000-0000-0000A40E0000}"/>
    <cellStyle name="千位_pldt" xfId="3309" xr:uid="{00000000-0005-0000-0000-0000A50E0000}"/>
    <cellStyle name="千位分隔_PLDT" xfId="3310" xr:uid="{00000000-0005-0000-0000-0000A60E0000}"/>
    <cellStyle name="千分位[0]_00Q3902REV.1" xfId="3311" xr:uid="{00000000-0005-0000-0000-0000A70E0000}"/>
    <cellStyle name="千分位_00Q3902REV.1" xfId="3312" xr:uid="{00000000-0005-0000-0000-0000A80E0000}"/>
    <cellStyle name="后继超级链接_销售公司-2002年报表体系（12.21）" xfId="3313" xr:uid="{00000000-0005-0000-0000-0000A90E0000}"/>
    <cellStyle name="已瀏覽過的超連結" xfId="3314" xr:uid="{00000000-0005-0000-0000-0000AA0E0000}"/>
    <cellStyle name="常?_Sales Forecast - TCLVN" xfId="3315" xr:uid="{00000000-0005-0000-0000-0000AB0E0000}"/>
    <cellStyle name="常规_4403-200312" xfId="3316" xr:uid="{00000000-0005-0000-0000-0000AC0E0000}"/>
    <cellStyle name="桁区切り [0.00]_††††† " xfId="3317" xr:uid="{00000000-0005-0000-0000-0000AD0E0000}"/>
    <cellStyle name="桁区切り_††††† " xfId="3318" xr:uid="{00000000-0005-0000-0000-0000AE0E0000}"/>
    <cellStyle name="標準_(A1)BOQ " xfId="3319" xr:uid="{00000000-0005-0000-0000-0000AF0E0000}"/>
    <cellStyle name="貨幣 [0]_00Q3902REV.1" xfId="3320" xr:uid="{00000000-0005-0000-0000-0000B00E0000}"/>
    <cellStyle name="貨幣[0]_BRE" xfId="3321" xr:uid="{00000000-0005-0000-0000-0000B10E0000}"/>
    <cellStyle name="貨幣_00Q3902REV.1" xfId="3322" xr:uid="{00000000-0005-0000-0000-0000B20E0000}"/>
    <cellStyle name="超级链接_销售公司-2002年报表体系（12.21）" xfId="3323" xr:uid="{00000000-0005-0000-0000-0000B30E0000}"/>
    <cellStyle name="超連結" xfId="3324" xr:uid="{00000000-0005-0000-0000-0000B40E0000}"/>
    <cellStyle name="超連結_x000f_" xfId="3325" xr:uid="{00000000-0005-0000-0000-0000B50E0000}"/>
    <cellStyle name="超連結_x000d_" xfId="3326" xr:uid="{00000000-0005-0000-0000-0000B60E0000}"/>
    <cellStyle name="超連結??汸" xfId="3327" xr:uid="{00000000-0005-0000-0000-0000B70E0000}"/>
    <cellStyle name="超連結?w?" xfId="3328" xr:uid="{00000000-0005-0000-0000-0000B80E0000}"/>
    <cellStyle name="超連結?潒?" xfId="3329" xr:uid="{00000000-0005-0000-0000-0000B90E0000}"/>
    <cellStyle name="超連結♇⹡汸" xfId="3330" xr:uid="{00000000-0005-0000-0000-0000BA0E0000}"/>
    <cellStyle name="超連結⁷潒慭" xfId="3331" xr:uid="{00000000-0005-0000-0000-0000BB0E0000}"/>
    <cellStyle name="超連結敎w慭" xfId="3332" xr:uid="{00000000-0005-0000-0000-0000BC0E0000}"/>
    <cellStyle name="通貨 [0.00]_††††† " xfId="3333" xr:uid="{00000000-0005-0000-0000-0000BD0E0000}"/>
    <cellStyle name="通貨_††††† " xfId="3334" xr:uid="{00000000-0005-0000-0000-0000BE0E0000}"/>
    <cellStyle name="隨後的超連結" xfId="3335" xr:uid="{00000000-0005-0000-0000-0000BF0E0000}"/>
    <cellStyle name="隨後的超連結n_x0003_" xfId="3336" xr:uid="{00000000-0005-0000-0000-0000C00E0000}"/>
    <cellStyle name="隨後的超連結n汸s?呃L" xfId="3337" xr:uid="{00000000-0005-0000-0000-0000C10E0000}"/>
    <cellStyle name="隨後的超連結n汸s䱘呃L" xfId="3338" xr:uid="{00000000-0005-0000-0000-0000C20E0000}"/>
    <cellStyle name="隨後的超連結s?呃L?R" xfId="3339" xr:uid="{00000000-0005-0000-0000-0000C30E0000}"/>
    <cellStyle name="隨後的超連結s䱘呃L䄀R" xfId="3340" xr:uid="{00000000-0005-0000-0000-0000C40E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guy&#7877;n%20Th&#224;nh%20Lu&#226;n/PH&#210;NG%20T&#7892;NG%20H&#7906;P%20T7.2022/KTXH%20giai%20&#273;o&#7841;n%202021%20-%202025/2023/1-Giao-chi-tieu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hủ yếu"/>
      <sheetName val="1.1.Chủ yếu của tỉnh"/>
      <sheetName val="1.2. CHỈ TIÊU TW"/>
      <sheetName val="2. Kinh tế"/>
      <sheetName val="3. NN CN DV"/>
      <sheetName val="3.1 Chi tiết NN"/>
      <sheetName val="3.2 Chi tiết lâm nghiệp"/>
      <sheetName val="4. Xã hội"/>
      <sheetName val="5. MT"/>
      <sheetName val="6. CCHC"/>
      <sheetName val="7. GD_ĐT"/>
      <sheetName val="8. Y tế"/>
      <sheetName val="9. Văn hóa"/>
      <sheetName val="10. LĐTBXH"/>
      <sheetName val="11. Trường Cao đẳng"/>
      <sheetName val="12. ĐPTTH"/>
      <sheetName val="13. TTTT"/>
      <sheetName val="2, NLN"/>
      <sheetName val="3. CN"/>
      <sheetName val="4. GD_ĐT"/>
      <sheetName val="5. Y tế"/>
      <sheetName val="6. Thông tin"/>
      <sheetName val="7. Văn hóa"/>
      <sheetName val="8. An sinh xã hội"/>
      <sheetName val="9. DN"/>
      <sheetName val="9. htx"/>
      <sheetName val="12, TTTT"/>
      <sheetName val="Sheet1"/>
    </sheetNames>
    <sheetDataSet>
      <sheetData sheetId="0"/>
      <sheetData sheetId="1">
        <row r="6">
          <cell r="G6" t="str">
            <v>&gt;7,0</v>
          </cell>
        </row>
        <row r="8">
          <cell r="G8" t="str">
            <v>&gt;3,8</v>
          </cell>
        </row>
        <row r="9">
          <cell r="G9" t="str">
            <v>&gt;9,8</v>
          </cell>
        </row>
        <row r="10">
          <cell r="G10" t="str">
            <v>&gt;13</v>
          </cell>
        </row>
        <row r="11">
          <cell r="G11" t="str">
            <v>&gt;8,0</v>
          </cell>
        </row>
        <row r="12">
          <cell r="G12" t="str">
            <v>&gt;8,0</v>
          </cell>
        </row>
        <row r="19">
          <cell r="G19" t="str">
            <v>≥50</v>
          </cell>
        </row>
        <row r="22">
          <cell r="G22">
            <v>4045</v>
          </cell>
        </row>
        <row r="25">
          <cell r="G25">
            <v>11</v>
          </cell>
        </row>
        <row r="29">
          <cell r="G29">
            <v>35</v>
          </cell>
        </row>
        <row r="30">
          <cell r="G30">
            <v>20</v>
          </cell>
        </row>
        <row r="32">
          <cell r="G32">
            <v>98</v>
          </cell>
        </row>
        <row r="33">
          <cell r="G33">
            <v>98.5</v>
          </cell>
        </row>
        <row r="46">
          <cell r="G46" t="str">
            <v>&gt;90</v>
          </cell>
        </row>
        <row r="47">
          <cell r="G47">
            <v>15</v>
          </cell>
        </row>
        <row r="50">
          <cell r="G50" t="str">
            <v>&lt;16,3</v>
          </cell>
        </row>
        <row r="53">
          <cell r="G53">
            <v>97</v>
          </cell>
        </row>
        <row r="56">
          <cell r="G56">
            <v>6400</v>
          </cell>
        </row>
        <row r="69">
          <cell r="G69" t="str">
            <v>≥80</v>
          </cell>
        </row>
        <row r="70">
          <cell r="G70" t="str">
            <v>≥ 5</v>
          </cell>
        </row>
        <row r="71">
          <cell r="G71" t="str">
            <v>Giảm cả 3 tiêu chí</v>
          </cell>
        </row>
        <row r="75">
          <cell r="G75">
            <v>70</v>
          </cell>
        </row>
      </sheetData>
      <sheetData sheetId="2">
        <row r="17">
          <cell r="G17" t="str">
            <v>&gt;955</v>
          </cell>
        </row>
        <row r="49">
          <cell r="G49" t="str">
            <v>2-2,5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36"/>
  <sheetViews>
    <sheetView tabSelected="1" topLeftCell="A2" zoomScale="85" zoomScaleNormal="85" workbookViewId="0">
      <selection activeCell="A3" sqref="A3:I3"/>
    </sheetView>
  </sheetViews>
  <sheetFormatPr defaultRowHeight="18.75"/>
  <cols>
    <col min="1" max="1" width="7.42578125" style="283" customWidth="1"/>
    <col min="2" max="2" width="52.140625" style="283" customWidth="1"/>
    <col min="3" max="3" width="20.28515625" style="283" customWidth="1"/>
    <col min="4" max="4" width="13.85546875" style="283" hidden="1" customWidth="1"/>
    <col min="5" max="5" width="9.42578125" style="283" hidden="1" customWidth="1"/>
    <col min="6" max="6" width="10.85546875" style="283" hidden="1" customWidth="1"/>
    <col min="7" max="8" width="22.85546875" style="283" customWidth="1"/>
    <col min="9" max="9" width="13.28515625" style="283" customWidth="1"/>
    <col min="10" max="210" width="9.140625" style="283"/>
    <col min="211" max="211" width="7.42578125" style="283" customWidth="1"/>
    <col min="212" max="212" width="31.42578125" style="283" customWidth="1"/>
    <col min="213" max="213" width="13" style="283" customWidth="1"/>
    <col min="214" max="214" width="13.42578125" style="283" customWidth="1"/>
    <col min="215" max="215" width="12.140625" style="283" customWidth="1"/>
    <col min="216" max="216" width="12" style="283" customWidth="1"/>
    <col min="217" max="217" width="12.42578125" style="283" customWidth="1"/>
    <col min="218" max="218" width="11.85546875" style="283" customWidth="1"/>
    <col min="219" max="219" width="0" style="283" hidden="1" customWidth="1"/>
    <col min="220" max="220" width="20.140625" style="283" customWidth="1"/>
    <col min="221" max="221" width="26" style="283" customWidth="1"/>
    <col min="222" max="224" width="0" style="283" hidden="1" customWidth="1"/>
    <col min="225" max="466" width="9.140625" style="283"/>
    <col min="467" max="467" width="7.42578125" style="283" customWidth="1"/>
    <col min="468" max="468" width="31.42578125" style="283" customWidth="1"/>
    <col min="469" max="469" width="13" style="283" customWidth="1"/>
    <col min="470" max="470" width="13.42578125" style="283" customWidth="1"/>
    <col min="471" max="471" width="12.140625" style="283" customWidth="1"/>
    <col min="472" max="472" width="12" style="283" customWidth="1"/>
    <col min="473" max="473" width="12.42578125" style="283" customWidth="1"/>
    <col min="474" max="474" width="11.85546875" style="283" customWidth="1"/>
    <col min="475" max="475" width="0" style="283" hidden="1" customWidth="1"/>
    <col min="476" max="476" width="20.140625" style="283" customWidth="1"/>
    <col min="477" max="477" width="26" style="283" customWidth="1"/>
    <col min="478" max="480" width="0" style="283" hidden="1" customWidth="1"/>
    <col min="481" max="722" width="9.140625" style="283"/>
    <col min="723" max="723" width="7.42578125" style="283" customWidth="1"/>
    <col min="724" max="724" width="31.42578125" style="283" customWidth="1"/>
    <col min="725" max="725" width="13" style="283" customWidth="1"/>
    <col min="726" max="726" width="13.42578125" style="283" customWidth="1"/>
    <col min="727" max="727" width="12.140625" style="283" customWidth="1"/>
    <col min="728" max="728" width="12" style="283" customWidth="1"/>
    <col min="729" max="729" width="12.42578125" style="283" customWidth="1"/>
    <col min="730" max="730" width="11.85546875" style="283" customWidth="1"/>
    <col min="731" max="731" width="0" style="283" hidden="1" customWidth="1"/>
    <col min="732" max="732" width="20.140625" style="283" customWidth="1"/>
    <col min="733" max="733" width="26" style="283" customWidth="1"/>
    <col min="734" max="736" width="0" style="283" hidden="1" customWidth="1"/>
    <col min="737" max="978" width="9.140625" style="283"/>
    <col min="979" max="979" width="7.42578125" style="283" customWidth="1"/>
    <col min="980" max="980" width="31.42578125" style="283" customWidth="1"/>
    <col min="981" max="981" width="13" style="283" customWidth="1"/>
    <col min="982" max="982" width="13.42578125" style="283" customWidth="1"/>
    <col min="983" max="983" width="12.140625" style="283" customWidth="1"/>
    <col min="984" max="984" width="12" style="283" customWidth="1"/>
    <col min="985" max="985" width="12.42578125" style="283" customWidth="1"/>
    <col min="986" max="986" width="11.85546875" style="283" customWidth="1"/>
    <col min="987" max="987" width="0" style="283" hidden="1" customWidth="1"/>
    <col min="988" max="988" width="20.140625" style="283" customWidth="1"/>
    <col min="989" max="989" width="26" style="283" customWidth="1"/>
    <col min="990" max="992" width="0" style="283" hidden="1" customWidth="1"/>
    <col min="993" max="1234" width="9.140625" style="283"/>
    <col min="1235" max="1235" width="7.42578125" style="283" customWidth="1"/>
    <col min="1236" max="1236" width="31.42578125" style="283" customWidth="1"/>
    <col min="1237" max="1237" width="13" style="283" customWidth="1"/>
    <col min="1238" max="1238" width="13.42578125" style="283" customWidth="1"/>
    <col min="1239" max="1239" width="12.140625" style="283" customWidth="1"/>
    <col min="1240" max="1240" width="12" style="283" customWidth="1"/>
    <col min="1241" max="1241" width="12.42578125" style="283" customWidth="1"/>
    <col min="1242" max="1242" width="11.85546875" style="283" customWidth="1"/>
    <col min="1243" max="1243" width="0" style="283" hidden="1" customWidth="1"/>
    <col min="1244" max="1244" width="20.140625" style="283" customWidth="1"/>
    <col min="1245" max="1245" width="26" style="283" customWidth="1"/>
    <col min="1246" max="1248" width="0" style="283" hidden="1" customWidth="1"/>
    <col min="1249" max="1490" width="9.140625" style="283"/>
    <col min="1491" max="1491" width="7.42578125" style="283" customWidth="1"/>
    <col min="1492" max="1492" width="31.42578125" style="283" customWidth="1"/>
    <col min="1493" max="1493" width="13" style="283" customWidth="1"/>
    <col min="1494" max="1494" width="13.42578125" style="283" customWidth="1"/>
    <col min="1495" max="1495" width="12.140625" style="283" customWidth="1"/>
    <col min="1496" max="1496" width="12" style="283" customWidth="1"/>
    <col min="1497" max="1497" width="12.42578125" style="283" customWidth="1"/>
    <col min="1498" max="1498" width="11.85546875" style="283" customWidth="1"/>
    <col min="1499" max="1499" width="0" style="283" hidden="1" customWidth="1"/>
    <col min="1500" max="1500" width="20.140625" style="283" customWidth="1"/>
    <col min="1501" max="1501" width="26" style="283" customWidth="1"/>
    <col min="1502" max="1504" width="0" style="283" hidden="1" customWidth="1"/>
    <col min="1505" max="1746" width="9.140625" style="283"/>
    <col min="1747" max="1747" width="7.42578125" style="283" customWidth="1"/>
    <col min="1748" max="1748" width="31.42578125" style="283" customWidth="1"/>
    <col min="1749" max="1749" width="13" style="283" customWidth="1"/>
    <col min="1750" max="1750" width="13.42578125" style="283" customWidth="1"/>
    <col min="1751" max="1751" width="12.140625" style="283" customWidth="1"/>
    <col min="1752" max="1752" width="12" style="283" customWidth="1"/>
    <col min="1753" max="1753" width="12.42578125" style="283" customWidth="1"/>
    <col min="1754" max="1754" width="11.85546875" style="283" customWidth="1"/>
    <col min="1755" max="1755" width="0" style="283" hidden="1" customWidth="1"/>
    <col min="1756" max="1756" width="20.140625" style="283" customWidth="1"/>
    <col min="1757" max="1757" width="26" style="283" customWidth="1"/>
    <col min="1758" max="1760" width="0" style="283" hidden="1" customWidth="1"/>
    <col min="1761" max="2002" width="9.140625" style="283"/>
    <col min="2003" max="2003" width="7.42578125" style="283" customWidth="1"/>
    <col min="2004" max="2004" width="31.42578125" style="283" customWidth="1"/>
    <col min="2005" max="2005" width="13" style="283" customWidth="1"/>
    <col min="2006" max="2006" width="13.42578125" style="283" customWidth="1"/>
    <col min="2007" max="2007" width="12.140625" style="283" customWidth="1"/>
    <col min="2008" max="2008" width="12" style="283" customWidth="1"/>
    <col min="2009" max="2009" width="12.42578125" style="283" customWidth="1"/>
    <col min="2010" max="2010" width="11.85546875" style="283" customWidth="1"/>
    <col min="2011" max="2011" width="0" style="283" hidden="1" customWidth="1"/>
    <col min="2012" max="2012" width="20.140625" style="283" customWidth="1"/>
    <col min="2013" max="2013" width="26" style="283" customWidth="1"/>
    <col min="2014" max="2016" width="0" style="283" hidden="1" customWidth="1"/>
    <col min="2017" max="2258" width="9.140625" style="283"/>
    <col min="2259" max="2259" width="7.42578125" style="283" customWidth="1"/>
    <col min="2260" max="2260" width="31.42578125" style="283" customWidth="1"/>
    <col min="2261" max="2261" width="13" style="283" customWidth="1"/>
    <col min="2262" max="2262" width="13.42578125" style="283" customWidth="1"/>
    <col min="2263" max="2263" width="12.140625" style="283" customWidth="1"/>
    <col min="2264" max="2264" width="12" style="283" customWidth="1"/>
    <col min="2265" max="2265" width="12.42578125" style="283" customWidth="1"/>
    <col min="2266" max="2266" width="11.85546875" style="283" customWidth="1"/>
    <col min="2267" max="2267" width="0" style="283" hidden="1" customWidth="1"/>
    <col min="2268" max="2268" width="20.140625" style="283" customWidth="1"/>
    <col min="2269" max="2269" width="26" style="283" customWidth="1"/>
    <col min="2270" max="2272" width="0" style="283" hidden="1" customWidth="1"/>
    <col min="2273" max="2514" width="9.140625" style="283"/>
    <col min="2515" max="2515" width="7.42578125" style="283" customWidth="1"/>
    <col min="2516" max="2516" width="31.42578125" style="283" customWidth="1"/>
    <col min="2517" max="2517" width="13" style="283" customWidth="1"/>
    <col min="2518" max="2518" width="13.42578125" style="283" customWidth="1"/>
    <col min="2519" max="2519" width="12.140625" style="283" customWidth="1"/>
    <col min="2520" max="2520" width="12" style="283" customWidth="1"/>
    <col min="2521" max="2521" width="12.42578125" style="283" customWidth="1"/>
    <col min="2522" max="2522" width="11.85546875" style="283" customWidth="1"/>
    <col min="2523" max="2523" width="0" style="283" hidden="1" customWidth="1"/>
    <col min="2524" max="2524" width="20.140625" style="283" customWidth="1"/>
    <col min="2525" max="2525" width="26" style="283" customWidth="1"/>
    <col min="2526" max="2528" width="0" style="283" hidden="1" customWidth="1"/>
    <col min="2529" max="2770" width="9.140625" style="283"/>
    <col min="2771" max="2771" width="7.42578125" style="283" customWidth="1"/>
    <col min="2772" max="2772" width="31.42578125" style="283" customWidth="1"/>
    <col min="2773" max="2773" width="13" style="283" customWidth="1"/>
    <col min="2774" max="2774" width="13.42578125" style="283" customWidth="1"/>
    <col min="2775" max="2775" width="12.140625" style="283" customWidth="1"/>
    <col min="2776" max="2776" width="12" style="283" customWidth="1"/>
    <col min="2777" max="2777" width="12.42578125" style="283" customWidth="1"/>
    <col min="2778" max="2778" width="11.85546875" style="283" customWidth="1"/>
    <col min="2779" max="2779" width="0" style="283" hidden="1" customWidth="1"/>
    <col min="2780" max="2780" width="20.140625" style="283" customWidth="1"/>
    <col min="2781" max="2781" width="26" style="283" customWidth="1"/>
    <col min="2782" max="2784" width="0" style="283" hidden="1" customWidth="1"/>
    <col min="2785" max="3026" width="9.140625" style="283"/>
    <col min="3027" max="3027" width="7.42578125" style="283" customWidth="1"/>
    <col min="3028" max="3028" width="31.42578125" style="283" customWidth="1"/>
    <col min="3029" max="3029" width="13" style="283" customWidth="1"/>
    <col min="3030" max="3030" width="13.42578125" style="283" customWidth="1"/>
    <col min="3031" max="3031" width="12.140625" style="283" customWidth="1"/>
    <col min="3032" max="3032" width="12" style="283" customWidth="1"/>
    <col min="3033" max="3033" width="12.42578125" style="283" customWidth="1"/>
    <col min="3034" max="3034" width="11.85546875" style="283" customWidth="1"/>
    <col min="3035" max="3035" width="0" style="283" hidden="1" customWidth="1"/>
    <col min="3036" max="3036" width="20.140625" style="283" customWidth="1"/>
    <col min="3037" max="3037" width="26" style="283" customWidth="1"/>
    <col min="3038" max="3040" width="0" style="283" hidden="1" customWidth="1"/>
    <col min="3041" max="3282" width="9.140625" style="283"/>
    <col min="3283" max="3283" width="7.42578125" style="283" customWidth="1"/>
    <col min="3284" max="3284" width="31.42578125" style="283" customWidth="1"/>
    <col min="3285" max="3285" width="13" style="283" customWidth="1"/>
    <col min="3286" max="3286" width="13.42578125" style="283" customWidth="1"/>
    <col min="3287" max="3287" width="12.140625" style="283" customWidth="1"/>
    <col min="3288" max="3288" width="12" style="283" customWidth="1"/>
    <col min="3289" max="3289" width="12.42578125" style="283" customWidth="1"/>
    <col min="3290" max="3290" width="11.85546875" style="283" customWidth="1"/>
    <col min="3291" max="3291" width="0" style="283" hidden="1" customWidth="1"/>
    <col min="3292" max="3292" width="20.140625" style="283" customWidth="1"/>
    <col min="3293" max="3293" width="26" style="283" customWidth="1"/>
    <col min="3294" max="3296" width="0" style="283" hidden="1" customWidth="1"/>
    <col min="3297" max="3538" width="9.140625" style="283"/>
    <col min="3539" max="3539" width="7.42578125" style="283" customWidth="1"/>
    <col min="3540" max="3540" width="31.42578125" style="283" customWidth="1"/>
    <col min="3541" max="3541" width="13" style="283" customWidth="1"/>
    <col min="3542" max="3542" width="13.42578125" style="283" customWidth="1"/>
    <col min="3543" max="3543" width="12.140625" style="283" customWidth="1"/>
    <col min="3544" max="3544" width="12" style="283" customWidth="1"/>
    <col min="3545" max="3545" width="12.42578125" style="283" customWidth="1"/>
    <col min="3546" max="3546" width="11.85546875" style="283" customWidth="1"/>
    <col min="3547" max="3547" width="0" style="283" hidden="1" customWidth="1"/>
    <col min="3548" max="3548" width="20.140625" style="283" customWidth="1"/>
    <col min="3549" max="3549" width="26" style="283" customWidth="1"/>
    <col min="3550" max="3552" width="0" style="283" hidden="1" customWidth="1"/>
    <col min="3553" max="3794" width="9.140625" style="283"/>
    <col min="3795" max="3795" width="7.42578125" style="283" customWidth="1"/>
    <col min="3796" max="3796" width="31.42578125" style="283" customWidth="1"/>
    <col min="3797" max="3797" width="13" style="283" customWidth="1"/>
    <col min="3798" max="3798" width="13.42578125" style="283" customWidth="1"/>
    <col min="3799" max="3799" width="12.140625" style="283" customWidth="1"/>
    <col min="3800" max="3800" width="12" style="283" customWidth="1"/>
    <col min="3801" max="3801" width="12.42578125" style="283" customWidth="1"/>
    <col min="3802" max="3802" width="11.85546875" style="283" customWidth="1"/>
    <col min="3803" max="3803" width="0" style="283" hidden="1" customWidth="1"/>
    <col min="3804" max="3804" width="20.140625" style="283" customWidth="1"/>
    <col min="3805" max="3805" width="26" style="283" customWidth="1"/>
    <col min="3806" max="3808" width="0" style="283" hidden="1" customWidth="1"/>
    <col min="3809" max="4050" width="9.140625" style="283"/>
    <col min="4051" max="4051" width="7.42578125" style="283" customWidth="1"/>
    <col min="4052" max="4052" width="31.42578125" style="283" customWidth="1"/>
    <col min="4053" max="4053" width="13" style="283" customWidth="1"/>
    <col min="4054" max="4054" width="13.42578125" style="283" customWidth="1"/>
    <col min="4055" max="4055" width="12.140625" style="283" customWidth="1"/>
    <col min="4056" max="4056" width="12" style="283" customWidth="1"/>
    <col min="4057" max="4057" width="12.42578125" style="283" customWidth="1"/>
    <col min="4058" max="4058" width="11.85546875" style="283" customWidth="1"/>
    <col min="4059" max="4059" width="0" style="283" hidden="1" customWidth="1"/>
    <col min="4060" max="4060" width="20.140625" style="283" customWidth="1"/>
    <col min="4061" max="4061" width="26" style="283" customWidth="1"/>
    <col min="4062" max="4064" width="0" style="283" hidden="1" customWidth="1"/>
    <col min="4065" max="4306" width="9.140625" style="283"/>
    <col min="4307" max="4307" width="7.42578125" style="283" customWidth="1"/>
    <col min="4308" max="4308" width="31.42578125" style="283" customWidth="1"/>
    <col min="4309" max="4309" width="13" style="283" customWidth="1"/>
    <col min="4310" max="4310" width="13.42578125" style="283" customWidth="1"/>
    <col min="4311" max="4311" width="12.140625" style="283" customWidth="1"/>
    <col min="4312" max="4312" width="12" style="283" customWidth="1"/>
    <col min="4313" max="4313" width="12.42578125" style="283" customWidth="1"/>
    <col min="4314" max="4314" width="11.85546875" style="283" customWidth="1"/>
    <col min="4315" max="4315" width="0" style="283" hidden="1" customWidth="1"/>
    <col min="4316" max="4316" width="20.140625" style="283" customWidth="1"/>
    <col min="4317" max="4317" width="26" style="283" customWidth="1"/>
    <col min="4318" max="4320" width="0" style="283" hidden="1" customWidth="1"/>
    <col min="4321" max="4562" width="9.140625" style="283"/>
    <col min="4563" max="4563" width="7.42578125" style="283" customWidth="1"/>
    <col min="4564" max="4564" width="31.42578125" style="283" customWidth="1"/>
    <col min="4565" max="4565" width="13" style="283" customWidth="1"/>
    <col min="4566" max="4566" width="13.42578125" style="283" customWidth="1"/>
    <col min="4567" max="4567" width="12.140625" style="283" customWidth="1"/>
    <col min="4568" max="4568" width="12" style="283" customWidth="1"/>
    <col min="4569" max="4569" width="12.42578125" style="283" customWidth="1"/>
    <col min="4570" max="4570" width="11.85546875" style="283" customWidth="1"/>
    <col min="4571" max="4571" width="0" style="283" hidden="1" customWidth="1"/>
    <col min="4572" max="4572" width="20.140625" style="283" customWidth="1"/>
    <col min="4573" max="4573" width="26" style="283" customWidth="1"/>
    <col min="4574" max="4576" width="0" style="283" hidden="1" customWidth="1"/>
    <col min="4577" max="4818" width="9.140625" style="283"/>
    <col min="4819" max="4819" width="7.42578125" style="283" customWidth="1"/>
    <col min="4820" max="4820" width="31.42578125" style="283" customWidth="1"/>
    <col min="4821" max="4821" width="13" style="283" customWidth="1"/>
    <col min="4822" max="4822" width="13.42578125" style="283" customWidth="1"/>
    <col min="4823" max="4823" width="12.140625" style="283" customWidth="1"/>
    <col min="4824" max="4824" width="12" style="283" customWidth="1"/>
    <col min="4825" max="4825" width="12.42578125" style="283" customWidth="1"/>
    <col min="4826" max="4826" width="11.85546875" style="283" customWidth="1"/>
    <col min="4827" max="4827" width="0" style="283" hidden="1" customWidth="1"/>
    <col min="4828" max="4828" width="20.140625" style="283" customWidth="1"/>
    <col min="4829" max="4829" width="26" style="283" customWidth="1"/>
    <col min="4830" max="4832" width="0" style="283" hidden="1" customWidth="1"/>
    <col min="4833" max="5074" width="9.140625" style="283"/>
    <col min="5075" max="5075" width="7.42578125" style="283" customWidth="1"/>
    <col min="5076" max="5076" width="31.42578125" style="283" customWidth="1"/>
    <col min="5077" max="5077" width="13" style="283" customWidth="1"/>
    <col min="5078" max="5078" width="13.42578125" style="283" customWidth="1"/>
    <col min="5079" max="5079" width="12.140625" style="283" customWidth="1"/>
    <col min="5080" max="5080" width="12" style="283" customWidth="1"/>
    <col min="5081" max="5081" width="12.42578125" style="283" customWidth="1"/>
    <col min="5082" max="5082" width="11.85546875" style="283" customWidth="1"/>
    <col min="5083" max="5083" width="0" style="283" hidden="1" customWidth="1"/>
    <col min="5084" max="5084" width="20.140625" style="283" customWidth="1"/>
    <col min="5085" max="5085" width="26" style="283" customWidth="1"/>
    <col min="5086" max="5088" width="0" style="283" hidden="1" customWidth="1"/>
    <col min="5089" max="5330" width="9.140625" style="283"/>
    <col min="5331" max="5331" width="7.42578125" style="283" customWidth="1"/>
    <col min="5332" max="5332" width="31.42578125" style="283" customWidth="1"/>
    <col min="5333" max="5333" width="13" style="283" customWidth="1"/>
    <col min="5334" max="5334" width="13.42578125" style="283" customWidth="1"/>
    <col min="5335" max="5335" width="12.140625" style="283" customWidth="1"/>
    <col min="5336" max="5336" width="12" style="283" customWidth="1"/>
    <col min="5337" max="5337" width="12.42578125" style="283" customWidth="1"/>
    <col min="5338" max="5338" width="11.85546875" style="283" customWidth="1"/>
    <col min="5339" max="5339" width="0" style="283" hidden="1" customWidth="1"/>
    <col min="5340" max="5340" width="20.140625" style="283" customWidth="1"/>
    <col min="5341" max="5341" width="26" style="283" customWidth="1"/>
    <col min="5342" max="5344" width="0" style="283" hidden="1" customWidth="1"/>
    <col min="5345" max="5586" width="9.140625" style="283"/>
    <col min="5587" max="5587" width="7.42578125" style="283" customWidth="1"/>
    <col min="5588" max="5588" width="31.42578125" style="283" customWidth="1"/>
    <col min="5589" max="5589" width="13" style="283" customWidth="1"/>
    <col min="5590" max="5590" width="13.42578125" style="283" customWidth="1"/>
    <col min="5591" max="5591" width="12.140625" style="283" customWidth="1"/>
    <col min="5592" max="5592" width="12" style="283" customWidth="1"/>
    <col min="5593" max="5593" width="12.42578125" style="283" customWidth="1"/>
    <col min="5594" max="5594" width="11.85546875" style="283" customWidth="1"/>
    <col min="5595" max="5595" width="0" style="283" hidden="1" customWidth="1"/>
    <col min="5596" max="5596" width="20.140625" style="283" customWidth="1"/>
    <col min="5597" max="5597" width="26" style="283" customWidth="1"/>
    <col min="5598" max="5600" width="0" style="283" hidden="1" customWidth="1"/>
    <col min="5601" max="5842" width="9.140625" style="283"/>
    <col min="5843" max="5843" width="7.42578125" style="283" customWidth="1"/>
    <col min="5844" max="5844" width="31.42578125" style="283" customWidth="1"/>
    <col min="5845" max="5845" width="13" style="283" customWidth="1"/>
    <col min="5846" max="5846" width="13.42578125" style="283" customWidth="1"/>
    <col min="5847" max="5847" width="12.140625" style="283" customWidth="1"/>
    <col min="5848" max="5848" width="12" style="283" customWidth="1"/>
    <col min="5849" max="5849" width="12.42578125" style="283" customWidth="1"/>
    <col min="5850" max="5850" width="11.85546875" style="283" customWidth="1"/>
    <col min="5851" max="5851" width="0" style="283" hidden="1" customWidth="1"/>
    <col min="5852" max="5852" width="20.140625" style="283" customWidth="1"/>
    <col min="5853" max="5853" width="26" style="283" customWidth="1"/>
    <col min="5854" max="5856" width="0" style="283" hidden="1" customWidth="1"/>
    <col min="5857" max="6098" width="9.140625" style="283"/>
    <col min="6099" max="6099" width="7.42578125" style="283" customWidth="1"/>
    <col min="6100" max="6100" width="31.42578125" style="283" customWidth="1"/>
    <col min="6101" max="6101" width="13" style="283" customWidth="1"/>
    <col min="6102" max="6102" width="13.42578125" style="283" customWidth="1"/>
    <col min="6103" max="6103" width="12.140625" style="283" customWidth="1"/>
    <col min="6104" max="6104" width="12" style="283" customWidth="1"/>
    <col min="6105" max="6105" width="12.42578125" style="283" customWidth="1"/>
    <col min="6106" max="6106" width="11.85546875" style="283" customWidth="1"/>
    <col min="6107" max="6107" width="0" style="283" hidden="1" customWidth="1"/>
    <col min="6108" max="6108" width="20.140625" style="283" customWidth="1"/>
    <col min="6109" max="6109" width="26" style="283" customWidth="1"/>
    <col min="6110" max="6112" width="0" style="283" hidden="1" customWidth="1"/>
    <col min="6113" max="6354" width="9.140625" style="283"/>
    <col min="6355" max="6355" width="7.42578125" style="283" customWidth="1"/>
    <col min="6356" max="6356" width="31.42578125" style="283" customWidth="1"/>
    <col min="6357" max="6357" width="13" style="283" customWidth="1"/>
    <col min="6358" max="6358" width="13.42578125" style="283" customWidth="1"/>
    <col min="6359" max="6359" width="12.140625" style="283" customWidth="1"/>
    <col min="6360" max="6360" width="12" style="283" customWidth="1"/>
    <col min="6361" max="6361" width="12.42578125" style="283" customWidth="1"/>
    <col min="6362" max="6362" width="11.85546875" style="283" customWidth="1"/>
    <col min="6363" max="6363" width="0" style="283" hidden="1" customWidth="1"/>
    <col min="6364" max="6364" width="20.140625" style="283" customWidth="1"/>
    <col min="6365" max="6365" width="26" style="283" customWidth="1"/>
    <col min="6366" max="6368" width="0" style="283" hidden="1" customWidth="1"/>
    <col min="6369" max="6610" width="9.140625" style="283"/>
    <col min="6611" max="6611" width="7.42578125" style="283" customWidth="1"/>
    <col min="6612" max="6612" width="31.42578125" style="283" customWidth="1"/>
    <col min="6613" max="6613" width="13" style="283" customWidth="1"/>
    <col min="6614" max="6614" width="13.42578125" style="283" customWidth="1"/>
    <col min="6615" max="6615" width="12.140625" style="283" customWidth="1"/>
    <col min="6616" max="6616" width="12" style="283" customWidth="1"/>
    <col min="6617" max="6617" width="12.42578125" style="283" customWidth="1"/>
    <col min="6618" max="6618" width="11.85546875" style="283" customWidth="1"/>
    <col min="6619" max="6619" width="0" style="283" hidden="1" customWidth="1"/>
    <col min="6620" max="6620" width="20.140625" style="283" customWidth="1"/>
    <col min="6621" max="6621" width="26" style="283" customWidth="1"/>
    <col min="6622" max="6624" width="0" style="283" hidden="1" customWidth="1"/>
    <col min="6625" max="6866" width="9.140625" style="283"/>
    <col min="6867" max="6867" width="7.42578125" style="283" customWidth="1"/>
    <col min="6868" max="6868" width="31.42578125" style="283" customWidth="1"/>
    <col min="6869" max="6869" width="13" style="283" customWidth="1"/>
    <col min="6870" max="6870" width="13.42578125" style="283" customWidth="1"/>
    <col min="6871" max="6871" width="12.140625" style="283" customWidth="1"/>
    <col min="6872" max="6872" width="12" style="283" customWidth="1"/>
    <col min="6873" max="6873" width="12.42578125" style="283" customWidth="1"/>
    <col min="6874" max="6874" width="11.85546875" style="283" customWidth="1"/>
    <col min="6875" max="6875" width="0" style="283" hidden="1" customWidth="1"/>
    <col min="6876" max="6876" width="20.140625" style="283" customWidth="1"/>
    <col min="6877" max="6877" width="26" style="283" customWidth="1"/>
    <col min="6878" max="6880" width="0" style="283" hidden="1" customWidth="1"/>
    <col min="6881" max="7122" width="9.140625" style="283"/>
    <col min="7123" max="7123" width="7.42578125" style="283" customWidth="1"/>
    <col min="7124" max="7124" width="31.42578125" style="283" customWidth="1"/>
    <col min="7125" max="7125" width="13" style="283" customWidth="1"/>
    <col min="7126" max="7126" width="13.42578125" style="283" customWidth="1"/>
    <col min="7127" max="7127" width="12.140625" style="283" customWidth="1"/>
    <col min="7128" max="7128" width="12" style="283" customWidth="1"/>
    <col min="7129" max="7129" width="12.42578125" style="283" customWidth="1"/>
    <col min="7130" max="7130" width="11.85546875" style="283" customWidth="1"/>
    <col min="7131" max="7131" width="0" style="283" hidden="1" customWidth="1"/>
    <col min="7132" max="7132" width="20.140625" style="283" customWidth="1"/>
    <col min="7133" max="7133" width="26" style="283" customWidth="1"/>
    <col min="7134" max="7136" width="0" style="283" hidden="1" customWidth="1"/>
    <col min="7137" max="7378" width="9.140625" style="283"/>
    <col min="7379" max="7379" width="7.42578125" style="283" customWidth="1"/>
    <col min="7380" max="7380" width="31.42578125" style="283" customWidth="1"/>
    <col min="7381" max="7381" width="13" style="283" customWidth="1"/>
    <col min="7382" max="7382" width="13.42578125" style="283" customWidth="1"/>
    <col min="7383" max="7383" width="12.140625" style="283" customWidth="1"/>
    <col min="7384" max="7384" width="12" style="283" customWidth="1"/>
    <col min="7385" max="7385" width="12.42578125" style="283" customWidth="1"/>
    <col min="7386" max="7386" width="11.85546875" style="283" customWidth="1"/>
    <col min="7387" max="7387" width="0" style="283" hidden="1" customWidth="1"/>
    <col min="7388" max="7388" width="20.140625" style="283" customWidth="1"/>
    <col min="7389" max="7389" width="26" style="283" customWidth="1"/>
    <col min="7390" max="7392" width="0" style="283" hidden="1" customWidth="1"/>
    <col min="7393" max="7634" width="9.140625" style="283"/>
    <col min="7635" max="7635" width="7.42578125" style="283" customWidth="1"/>
    <col min="7636" max="7636" width="31.42578125" style="283" customWidth="1"/>
    <col min="7637" max="7637" width="13" style="283" customWidth="1"/>
    <col min="7638" max="7638" width="13.42578125" style="283" customWidth="1"/>
    <col min="7639" max="7639" width="12.140625" style="283" customWidth="1"/>
    <col min="7640" max="7640" width="12" style="283" customWidth="1"/>
    <col min="7641" max="7641" width="12.42578125" style="283" customWidth="1"/>
    <col min="7642" max="7642" width="11.85546875" style="283" customWidth="1"/>
    <col min="7643" max="7643" width="0" style="283" hidden="1" customWidth="1"/>
    <col min="7644" max="7644" width="20.140625" style="283" customWidth="1"/>
    <col min="7645" max="7645" width="26" style="283" customWidth="1"/>
    <col min="7646" max="7648" width="0" style="283" hidden="1" customWidth="1"/>
    <col min="7649" max="7890" width="9.140625" style="283"/>
    <col min="7891" max="7891" width="7.42578125" style="283" customWidth="1"/>
    <col min="7892" max="7892" width="31.42578125" style="283" customWidth="1"/>
    <col min="7893" max="7893" width="13" style="283" customWidth="1"/>
    <col min="7894" max="7894" width="13.42578125" style="283" customWidth="1"/>
    <col min="7895" max="7895" width="12.140625" style="283" customWidth="1"/>
    <col min="7896" max="7896" width="12" style="283" customWidth="1"/>
    <col min="7897" max="7897" width="12.42578125" style="283" customWidth="1"/>
    <col min="7898" max="7898" width="11.85546875" style="283" customWidth="1"/>
    <col min="7899" max="7899" width="0" style="283" hidden="1" customWidth="1"/>
    <col min="7900" max="7900" width="20.140625" style="283" customWidth="1"/>
    <col min="7901" max="7901" width="26" style="283" customWidth="1"/>
    <col min="7902" max="7904" width="0" style="283" hidden="1" customWidth="1"/>
    <col min="7905" max="8146" width="9.140625" style="283"/>
    <col min="8147" max="8147" width="7.42578125" style="283" customWidth="1"/>
    <col min="8148" max="8148" width="31.42578125" style="283" customWidth="1"/>
    <col min="8149" max="8149" width="13" style="283" customWidth="1"/>
    <col min="8150" max="8150" width="13.42578125" style="283" customWidth="1"/>
    <col min="8151" max="8151" width="12.140625" style="283" customWidth="1"/>
    <col min="8152" max="8152" width="12" style="283" customWidth="1"/>
    <col min="8153" max="8153" width="12.42578125" style="283" customWidth="1"/>
    <col min="8154" max="8154" width="11.85546875" style="283" customWidth="1"/>
    <col min="8155" max="8155" width="0" style="283" hidden="1" customWidth="1"/>
    <col min="8156" max="8156" width="20.140625" style="283" customWidth="1"/>
    <col min="8157" max="8157" width="26" style="283" customWidth="1"/>
    <col min="8158" max="8160" width="0" style="283" hidden="1" customWidth="1"/>
    <col min="8161" max="8402" width="9.140625" style="283"/>
    <col min="8403" max="8403" width="7.42578125" style="283" customWidth="1"/>
    <col min="8404" max="8404" width="31.42578125" style="283" customWidth="1"/>
    <col min="8405" max="8405" width="13" style="283" customWidth="1"/>
    <col min="8406" max="8406" width="13.42578125" style="283" customWidth="1"/>
    <col min="8407" max="8407" width="12.140625" style="283" customWidth="1"/>
    <col min="8408" max="8408" width="12" style="283" customWidth="1"/>
    <col min="8409" max="8409" width="12.42578125" style="283" customWidth="1"/>
    <col min="8410" max="8410" width="11.85546875" style="283" customWidth="1"/>
    <col min="8411" max="8411" width="0" style="283" hidden="1" customWidth="1"/>
    <col min="8412" max="8412" width="20.140625" style="283" customWidth="1"/>
    <col min="8413" max="8413" width="26" style="283" customWidth="1"/>
    <col min="8414" max="8416" width="0" style="283" hidden="1" customWidth="1"/>
    <col min="8417" max="8658" width="9.140625" style="283"/>
    <col min="8659" max="8659" width="7.42578125" style="283" customWidth="1"/>
    <col min="8660" max="8660" width="31.42578125" style="283" customWidth="1"/>
    <col min="8661" max="8661" width="13" style="283" customWidth="1"/>
    <col min="8662" max="8662" width="13.42578125" style="283" customWidth="1"/>
    <col min="8663" max="8663" width="12.140625" style="283" customWidth="1"/>
    <col min="8664" max="8664" width="12" style="283" customWidth="1"/>
    <col min="8665" max="8665" width="12.42578125" style="283" customWidth="1"/>
    <col min="8666" max="8666" width="11.85546875" style="283" customWidth="1"/>
    <col min="8667" max="8667" width="0" style="283" hidden="1" customWidth="1"/>
    <col min="8668" max="8668" width="20.140625" style="283" customWidth="1"/>
    <col min="8669" max="8669" width="26" style="283" customWidth="1"/>
    <col min="8670" max="8672" width="0" style="283" hidden="1" customWidth="1"/>
    <col min="8673" max="8914" width="9.140625" style="283"/>
    <col min="8915" max="8915" width="7.42578125" style="283" customWidth="1"/>
    <col min="8916" max="8916" width="31.42578125" style="283" customWidth="1"/>
    <col min="8917" max="8917" width="13" style="283" customWidth="1"/>
    <col min="8918" max="8918" width="13.42578125" style="283" customWidth="1"/>
    <col min="8919" max="8919" width="12.140625" style="283" customWidth="1"/>
    <col min="8920" max="8920" width="12" style="283" customWidth="1"/>
    <col min="8921" max="8921" width="12.42578125" style="283" customWidth="1"/>
    <col min="8922" max="8922" width="11.85546875" style="283" customWidth="1"/>
    <col min="8923" max="8923" width="0" style="283" hidden="1" customWidth="1"/>
    <col min="8924" max="8924" width="20.140625" style="283" customWidth="1"/>
    <col min="8925" max="8925" width="26" style="283" customWidth="1"/>
    <col min="8926" max="8928" width="0" style="283" hidden="1" customWidth="1"/>
    <col min="8929" max="9170" width="9.140625" style="283"/>
    <col min="9171" max="9171" width="7.42578125" style="283" customWidth="1"/>
    <col min="9172" max="9172" width="31.42578125" style="283" customWidth="1"/>
    <col min="9173" max="9173" width="13" style="283" customWidth="1"/>
    <col min="9174" max="9174" width="13.42578125" style="283" customWidth="1"/>
    <col min="9175" max="9175" width="12.140625" style="283" customWidth="1"/>
    <col min="9176" max="9176" width="12" style="283" customWidth="1"/>
    <col min="9177" max="9177" width="12.42578125" style="283" customWidth="1"/>
    <col min="9178" max="9178" width="11.85546875" style="283" customWidth="1"/>
    <col min="9179" max="9179" width="0" style="283" hidden="1" customWidth="1"/>
    <col min="9180" max="9180" width="20.140625" style="283" customWidth="1"/>
    <col min="9181" max="9181" width="26" style="283" customWidth="1"/>
    <col min="9182" max="9184" width="0" style="283" hidden="1" customWidth="1"/>
    <col min="9185" max="9426" width="9.140625" style="283"/>
    <col min="9427" max="9427" width="7.42578125" style="283" customWidth="1"/>
    <col min="9428" max="9428" width="31.42578125" style="283" customWidth="1"/>
    <col min="9429" max="9429" width="13" style="283" customWidth="1"/>
    <col min="9430" max="9430" width="13.42578125" style="283" customWidth="1"/>
    <col min="9431" max="9431" width="12.140625" style="283" customWidth="1"/>
    <col min="9432" max="9432" width="12" style="283" customWidth="1"/>
    <col min="9433" max="9433" width="12.42578125" style="283" customWidth="1"/>
    <col min="9434" max="9434" width="11.85546875" style="283" customWidth="1"/>
    <col min="9435" max="9435" width="0" style="283" hidden="1" customWidth="1"/>
    <col min="9436" max="9436" width="20.140625" style="283" customWidth="1"/>
    <col min="9437" max="9437" width="26" style="283" customWidth="1"/>
    <col min="9438" max="9440" width="0" style="283" hidden="1" customWidth="1"/>
    <col min="9441" max="9682" width="9.140625" style="283"/>
    <col min="9683" max="9683" width="7.42578125" style="283" customWidth="1"/>
    <col min="9684" max="9684" width="31.42578125" style="283" customWidth="1"/>
    <col min="9685" max="9685" width="13" style="283" customWidth="1"/>
    <col min="9686" max="9686" width="13.42578125" style="283" customWidth="1"/>
    <col min="9687" max="9687" width="12.140625" style="283" customWidth="1"/>
    <col min="9688" max="9688" width="12" style="283" customWidth="1"/>
    <col min="9689" max="9689" width="12.42578125" style="283" customWidth="1"/>
    <col min="9690" max="9690" width="11.85546875" style="283" customWidth="1"/>
    <col min="9691" max="9691" width="0" style="283" hidden="1" customWidth="1"/>
    <col min="9692" max="9692" width="20.140625" style="283" customWidth="1"/>
    <col min="9693" max="9693" width="26" style="283" customWidth="1"/>
    <col min="9694" max="9696" width="0" style="283" hidden="1" customWidth="1"/>
    <col min="9697" max="9938" width="9.140625" style="283"/>
    <col min="9939" max="9939" width="7.42578125" style="283" customWidth="1"/>
    <col min="9940" max="9940" width="31.42578125" style="283" customWidth="1"/>
    <col min="9941" max="9941" width="13" style="283" customWidth="1"/>
    <col min="9942" max="9942" width="13.42578125" style="283" customWidth="1"/>
    <col min="9943" max="9943" width="12.140625" style="283" customWidth="1"/>
    <col min="9944" max="9944" width="12" style="283" customWidth="1"/>
    <col min="9945" max="9945" width="12.42578125" style="283" customWidth="1"/>
    <col min="9946" max="9946" width="11.85546875" style="283" customWidth="1"/>
    <col min="9947" max="9947" width="0" style="283" hidden="1" customWidth="1"/>
    <col min="9948" max="9948" width="20.140625" style="283" customWidth="1"/>
    <col min="9949" max="9949" width="26" style="283" customWidth="1"/>
    <col min="9950" max="9952" width="0" style="283" hidden="1" customWidth="1"/>
    <col min="9953" max="10194" width="9.140625" style="283"/>
    <col min="10195" max="10195" width="7.42578125" style="283" customWidth="1"/>
    <col min="10196" max="10196" width="31.42578125" style="283" customWidth="1"/>
    <col min="10197" max="10197" width="13" style="283" customWidth="1"/>
    <col min="10198" max="10198" width="13.42578125" style="283" customWidth="1"/>
    <col min="10199" max="10199" width="12.140625" style="283" customWidth="1"/>
    <col min="10200" max="10200" width="12" style="283" customWidth="1"/>
    <col min="10201" max="10201" width="12.42578125" style="283" customWidth="1"/>
    <col min="10202" max="10202" width="11.85546875" style="283" customWidth="1"/>
    <col min="10203" max="10203" width="0" style="283" hidden="1" customWidth="1"/>
    <col min="10204" max="10204" width="20.140625" style="283" customWidth="1"/>
    <col min="10205" max="10205" width="26" style="283" customWidth="1"/>
    <col min="10206" max="10208" width="0" style="283" hidden="1" customWidth="1"/>
    <col min="10209" max="10450" width="9.140625" style="283"/>
    <col min="10451" max="10451" width="7.42578125" style="283" customWidth="1"/>
    <col min="10452" max="10452" width="31.42578125" style="283" customWidth="1"/>
    <col min="10453" max="10453" width="13" style="283" customWidth="1"/>
    <col min="10454" max="10454" width="13.42578125" style="283" customWidth="1"/>
    <col min="10455" max="10455" width="12.140625" style="283" customWidth="1"/>
    <col min="10456" max="10456" width="12" style="283" customWidth="1"/>
    <col min="10457" max="10457" width="12.42578125" style="283" customWidth="1"/>
    <col min="10458" max="10458" width="11.85546875" style="283" customWidth="1"/>
    <col min="10459" max="10459" width="0" style="283" hidden="1" customWidth="1"/>
    <col min="10460" max="10460" width="20.140625" style="283" customWidth="1"/>
    <col min="10461" max="10461" width="26" style="283" customWidth="1"/>
    <col min="10462" max="10464" width="0" style="283" hidden="1" customWidth="1"/>
    <col min="10465" max="10706" width="9.140625" style="283"/>
    <col min="10707" max="10707" width="7.42578125" style="283" customWidth="1"/>
    <col min="10708" max="10708" width="31.42578125" style="283" customWidth="1"/>
    <col min="10709" max="10709" width="13" style="283" customWidth="1"/>
    <col min="10710" max="10710" width="13.42578125" style="283" customWidth="1"/>
    <col min="10711" max="10711" width="12.140625" style="283" customWidth="1"/>
    <col min="10712" max="10712" width="12" style="283" customWidth="1"/>
    <col min="10713" max="10713" width="12.42578125" style="283" customWidth="1"/>
    <col min="10714" max="10714" width="11.85546875" style="283" customWidth="1"/>
    <col min="10715" max="10715" width="0" style="283" hidden="1" customWidth="1"/>
    <col min="10716" max="10716" width="20.140625" style="283" customWidth="1"/>
    <col min="10717" max="10717" width="26" style="283" customWidth="1"/>
    <col min="10718" max="10720" width="0" style="283" hidden="1" customWidth="1"/>
    <col min="10721" max="10962" width="9.140625" style="283"/>
    <col min="10963" max="10963" width="7.42578125" style="283" customWidth="1"/>
    <col min="10964" max="10964" width="31.42578125" style="283" customWidth="1"/>
    <col min="10965" max="10965" width="13" style="283" customWidth="1"/>
    <col min="10966" max="10966" width="13.42578125" style="283" customWidth="1"/>
    <col min="10967" max="10967" width="12.140625" style="283" customWidth="1"/>
    <col min="10968" max="10968" width="12" style="283" customWidth="1"/>
    <col min="10969" max="10969" width="12.42578125" style="283" customWidth="1"/>
    <col min="10970" max="10970" width="11.85546875" style="283" customWidth="1"/>
    <col min="10971" max="10971" width="0" style="283" hidden="1" customWidth="1"/>
    <col min="10972" max="10972" width="20.140625" style="283" customWidth="1"/>
    <col min="10973" max="10973" width="26" style="283" customWidth="1"/>
    <col min="10974" max="10976" width="0" style="283" hidden="1" customWidth="1"/>
    <col min="10977" max="11218" width="9.140625" style="283"/>
    <col min="11219" max="11219" width="7.42578125" style="283" customWidth="1"/>
    <col min="11220" max="11220" width="31.42578125" style="283" customWidth="1"/>
    <col min="11221" max="11221" width="13" style="283" customWidth="1"/>
    <col min="11222" max="11222" width="13.42578125" style="283" customWidth="1"/>
    <col min="11223" max="11223" width="12.140625" style="283" customWidth="1"/>
    <col min="11224" max="11224" width="12" style="283" customWidth="1"/>
    <col min="11225" max="11225" width="12.42578125" style="283" customWidth="1"/>
    <col min="11226" max="11226" width="11.85546875" style="283" customWidth="1"/>
    <col min="11227" max="11227" width="0" style="283" hidden="1" customWidth="1"/>
    <col min="11228" max="11228" width="20.140625" style="283" customWidth="1"/>
    <col min="11229" max="11229" width="26" style="283" customWidth="1"/>
    <col min="11230" max="11232" width="0" style="283" hidden="1" customWidth="1"/>
    <col min="11233" max="11474" width="9.140625" style="283"/>
    <col min="11475" max="11475" width="7.42578125" style="283" customWidth="1"/>
    <col min="11476" max="11476" width="31.42578125" style="283" customWidth="1"/>
    <col min="11477" max="11477" width="13" style="283" customWidth="1"/>
    <col min="11478" max="11478" width="13.42578125" style="283" customWidth="1"/>
    <col min="11479" max="11479" width="12.140625" style="283" customWidth="1"/>
    <col min="11480" max="11480" width="12" style="283" customWidth="1"/>
    <col min="11481" max="11481" width="12.42578125" style="283" customWidth="1"/>
    <col min="11482" max="11482" width="11.85546875" style="283" customWidth="1"/>
    <col min="11483" max="11483" width="0" style="283" hidden="1" customWidth="1"/>
    <col min="11484" max="11484" width="20.140625" style="283" customWidth="1"/>
    <col min="11485" max="11485" width="26" style="283" customWidth="1"/>
    <col min="11486" max="11488" width="0" style="283" hidden="1" customWidth="1"/>
    <col min="11489" max="11730" width="9.140625" style="283"/>
    <col min="11731" max="11731" width="7.42578125" style="283" customWidth="1"/>
    <col min="11732" max="11732" width="31.42578125" style="283" customWidth="1"/>
    <col min="11733" max="11733" width="13" style="283" customWidth="1"/>
    <col min="11734" max="11734" width="13.42578125" style="283" customWidth="1"/>
    <col min="11735" max="11735" width="12.140625" style="283" customWidth="1"/>
    <col min="11736" max="11736" width="12" style="283" customWidth="1"/>
    <col min="11737" max="11737" width="12.42578125" style="283" customWidth="1"/>
    <col min="11738" max="11738" width="11.85546875" style="283" customWidth="1"/>
    <col min="11739" max="11739" width="0" style="283" hidden="1" customWidth="1"/>
    <col min="11740" max="11740" width="20.140625" style="283" customWidth="1"/>
    <col min="11741" max="11741" width="26" style="283" customWidth="1"/>
    <col min="11742" max="11744" width="0" style="283" hidden="1" customWidth="1"/>
    <col min="11745" max="11986" width="9.140625" style="283"/>
    <col min="11987" max="11987" width="7.42578125" style="283" customWidth="1"/>
    <col min="11988" max="11988" width="31.42578125" style="283" customWidth="1"/>
    <col min="11989" max="11989" width="13" style="283" customWidth="1"/>
    <col min="11990" max="11990" width="13.42578125" style="283" customWidth="1"/>
    <col min="11991" max="11991" width="12.140625" style="283" customWidth="1"/>
    <col min="11992" max="11992" width="12" style="283" customWidth="1"/>
    <col min="11993" max="11993" width="12.42578125" style="283" customWidth="1"/>
    <col min="11994" max="11994" width="11.85546875" style="283" customWidth="1"/>
    <col min="11995" max="11995" width="0" style="283" hidden="1" customWidth="1"/>
    <col min="11996" max="11996" width="20.140625" style="283" customWidth="1"/>
    <col min="11997" max="11997" width="26" style="283" customWidth="1"/>
    <col min="11998" max="12000" width="0" style="283" hidden="1" customWidth="1"/>
    <col min="12001" max="12242" width="9.140625" style="283"/>
    <col min="12243" max="12243" width="7.42578125" style="283" customWidth="1"/>
    <col min="12244" max="12244" width="31.42578125" style="283" customWidth="1"/>
    <col min="12245" max="12245" width="13" style="283" customWidth="1"/>
    <col min="12246" max="12246" width="13.42578125" style="283" customWidth="1"/>
    <col min="12247" max="12247" width="12.140625" style="283" customWidth="1"/>
    <col min="12248" max="12248" width="12" style="283" customWidth="1"/>
    <col min="12249" max="12249" width="12.42578125" style="283" customWidth="1"/>
    <col min="12250" max="12250" width="11.85546875" style="283" customWidth="1"/>
    <col min="12251" max="12251" width="0" style="283" hidden="1" customWidth="1"/>
    <col min="12252" max="12252" width="20.140625" style="283" customWidth="1"/>
    <col min="12253" max="12253" width="26" style="283" customWidth="1"/>
    <col min="12254" max="12256" width="0" style="283" hidden="1" customWidth="1"/>
    <col min="12257" max="12498" width="9.140625" style="283"/>
    <col min="12499" max="12499" width="7.42578125" style="283" customWidth="1"/>
    <col min="12500" max="12500" width="31.42578125" style="283" customWidth="1"/>
    <col min="12501" max="12501" width="13" style="283" customWidth="1"/>
    <col min="12502" max="12502" width="13.42578125" style="283" customWidth="1"/>
    <col min="12503" max="12503" width="12.140625" style="283" customWidth="1"/>
    <col min="12504" max="12504" width="12" style="283" customWidth="1"/>
    <col min="12505" max="12505" width="12.42578125" style="283" customWidth="1"/>
    <col min="12506" max="12506" width="11.85546875" style="283" customWidth="1"/>
    <col min="12507" max="12507" width="0" style="283" hidden="1" customWidth="1"/>
    <col min="12508" max="12508" width="20.140625" style="283" customWidth="1"/>
    <col min="12509" max="12509" width="26" style="283" customWidth="1"/>
    <col min="12510" max="12512" width="0" style="283" hidden="1" customWidth="1"/>
    <col min="12513" max="12754" width="9.140625" style="283"/>
    <col min="12755" max="12755" width="7.42578125" style="283" customWidth="1"/>
    <col min="12756" max="12756" width="31.42578125" style="283" customWidth="1"/>
    <col min="12757" max="12757" width="13" style="283" customWidth="1"/>
    <col min="12758" max="12758" width="13.42578125" style="283" customWidth="1"/>
    <col min="12759" max="12759" width="12.140625" style="283" customWidth="1"/>
    <col min="12760" max="12760" width="12" style="283" customWidth="1"/>
    <col min="12761" max="12761" width="12.42578125" style="283" customWidth="1"/>
    <col min="12762" max="12762" width="11.85546875" style="283" customWidth="1"/>
    <col min="12763" max="12763" width="0" style="283" hidden="1" customWidth="1"/>
    <col min="12764" max="12764" width="20.140625" style="283" customWidth="1"/>
    <col min="12765" max="12765" width="26" style="283" customWidth="1"/>
    <col min="12766" max="12768" width="0" style="283" hidden="1" customWidth="1"/>
    <col min="12769" max="13010" width="9.140625" style="283"/>
    <col min="13011" max="13011" width="7.42578125" style="283" customWidth="1"/>
    <col min="13012" max="13012" width="31.42578125" style="283" customWidth="1"/>
    <col min="13013" max="13013" width="13" style="283" customWidth="1"/>
    <col min="13014" max="13014" width="13.42578125" style="283" customWidth="1"/>
    <col min="13015" max="13015" width="12.140625" style="283" customWidth="1"/>
    <col min="13016" max="13016" width="12" style="283" customWidth="1"/>
    <col min="13017" max="13017" width="12.42578125" style="283" customWidth="1"/>
    <col min="13018" max="13018" width="11.85546875" style="283" customWidth="1"/>
    <col min="13019" max="13019" width="0" style="283" hidden="1" customWidth="1"/>
    <col min="13020" max="13020" width="20.140625" style="283" customWidth="1"/>
    <col min="13021" max="13021" width="26" style="283" customWidth="1"/>
    <col min="13022" max="13024" width="0" style="283" hidden="1" customWidth="1"/>
    <col min="13025" max="13266" width="9.140625" style="283"/>
    <col min="13267" max="13267" width="7.42578125" style="283" customWidth="1"/>
    <col min="13268" max="13268" width="31.42578125" style="283" customWidth="1"/>
    <col min="13269" max="13269" width="13" style="283" customWidth="1"/>
    <col min="13270" max="13270" width="13.42578125" style="283" customWidth="1"/>
    <col min="13271" max="13271" width="12.140625" style="283" customWidth="1"/>
    <col min="13272" max="13272" width="12" style="283" customWidth="1"/>
    <col min="13273" max="13273" width="12.42578125" style="283" customWidth="1"/>
    <col min="13274" max="13274" width="11.85546875" style="283" customWidth="1"/>
    <col min="13275" max="13275" width="0" style="283" hidden="1" customWidth="1"/>
    <col min="13276" max="13276" width="20.140625" style="283" customWidth="1"/>
    <col min="13277" max="13277" width="26" style="283" customWidth="1"/>
    <col min="13278" max="13280" width="0" style="283" hidden="1" customWidth="1"/>
    <col min="13281" max="13522" width="9.140625" style="283"/>
    <col min="13523" max="13523" width="7.42578125" style="283" customWidth="1"/>
    <col min="13524" max="13524" width="31.42578125" style="283" customWidth="1"/>
    <col min="13525" max="13525" width="13" style="283" customWidth="1"/>
    <col min="13526" max="13526" width="13.42578125" style="283" customWidth="1"/>
    <col min="13527" max="13527" width="12.140625" style="283" customWidth="1"/>
    <col min="13528" max="13528" width="12" style="283" customWidth="1"/>
    <col min="13529" max="13529" width="12.42578125" style="283" customWidth="1"/>
    <col min="13530" max="13530" width="11.85546875" style="283" customWidth="1"/>
    <col min="13531" max="13531" width="0" style="283" hidden="1" customWidth="1"/>
    <col min="13532" max="13532" width="20.140625" style="283" customWidth="1"/>
    <col min="13533" max="13533" width="26" style="283" customWidth="1"/>
    <col min="13534" max="13536" width="0" style="283" hidden="1" customWidth="1"/>
    <col min="13537" max="13778" width="9.140625" style="283"/>
    <col min="13779" max="13779" width="7.42578125" style="283" customWidth="1"/>
    <col min="13780" max="13780" width="31.42578125" style="283" customWidth="1"/>
    <col min="13781" max="13781" width="13" style="283" customWidth="1"/>
    <col min="13782" max="13782" width="13.42578125" style="283" customWidth="1"/>
    <col min="13783" max="13783" width="12.140625" style="283" customWidth="1"/>
    <col min="13784" max="13784" width="12" style="283" customWidth="1"/>
    <col min="13785" max="13785" width="12.42578125" style="283" customWidth="1"/>
    <col min="13786" max="13786" width="11.85546875" style="283" customWidth="1"/>
    <col min="13787" max="13787" width="0" style="283" hidden="1" customWidth="1"/>
    <col min="13788" max="13788" width="20.140625" style="283" customWidth="1"/>
    <col min="13789" max="13789" width="26" style="283" customWidth="1"/>
    <col min="13790" max="13792" width="0" style="283" hidden="1" customWidth="1"/>
    <col min="13793" max="14034" width="9.140625" style="283"/>
    <col min="14035" max="14035" width="7.42578125" style="283" customWidth="1"/>
    <col min="14036" max="14036" width="31.42578125" style="283" customWidth="1"/>
    <col min="14037" max="14037" width="13" style="283" customWidth="1"/>
    <col min="14038" max="14038" width="13.42578125" style="283" customWidth="1"/>
    <col min="14039" max="14039" width="12.140625" style="283" customWidth="1"/>
    <col min="14040" max="14040" width="12" style="283" customWidth="1"/>
    <col min="14041" max="14041" width="12.42578125" style="283" customWidth="1"/>
    <col min="14042" max="14042" width="11.85546875" style="283" customWidth="1"/>
    <col min="14043" max="14043" width="0" style="283" hidden="1" customWidth="1"/>
    <col min="14044" max="14044" width="20.140625" style="283" customWidth="1"/>
    <col min="14045" max="14045" width="26" style="283" customWidth="1"/>
    <col min="14046" max="14048" width="0" style="283" hidden="1" customWidth="1"/>
    <col min="14049" max="14290" width="9.140625" style="283"/>
    <col min="14291" max="14291" width="7.42578125" style="283" customWidth="1"/>
    <col min="14292" max="14292" width="31.42578125" style="283" customWidth="1"/>
    <col min="14293" max="14293" width="13" style="283" customWidth="1"/>
    <col min="14294" max="14294" width="13.42578125" style="283" customWidth="1"/>
    <col min="14295" max="14295" width="12.140625" style="283" customWidth="1"/>
    <col min="14296" max="14296" width="12" style="283" customWidth="1"/>
    <col min="14297" max="14297" width="12.42578125" style="283" customWidth="1"/>
    <col min="14298" max="14298" width="11.85546875" style="283" customWidth="1"/>
    <col min="14299" max="14299" width="0" style="283" hidden="1" customWidth="1"/>
    <col min="14300" max="14300" width="20.140625" style="283" customWidth="1"/>
    <col min="14301" max="14301" width="26" style="283" customWidth="1"/>
    <col min="14302" max="14304" width="0" style="283" hidden="1" customWidth="1"/>
    <col min="14305" max="14546" width="9.140625" style="283"/>
    <col min="14547" max="14547" width="7.42578125" style="283" customWidth="1"/>
    <col min="14548" max="14548" width="31.42578125" style="283" customWidth="1"/>
    <col min="14549" max="14549" width="13" style="283" customWidth="1"/>
    <col min="14550" max="14550" width="13.42578125" style="283" customWidth="1"/>
    <col min="14551" max="14551" width="12.140625" style="283" customWidth="1"/>
    <col min="14552" max="14552" width="12" style="283" customWidth="1"/>
    <col min="14553" max="14553" width="12.42578125" style="283" customWidth="1"/>
    <col min="14554" max="14554" width="11.85546875" style="283" customWidth="1"/>
    <col min="14555" max="14555" width="0" style="283" hidden="1" customWidth="1"/>
    <col min="14556" max="14556" width="20.140625" style="283" customWidth="1"/>
    <col min="14557" max="14557" width="26" style="283" customWidth="1"/>
    <col min="14558" max="14560" width="0" style="283" hidden="1" customWidth="1"/>
    <col min="14561" max="14802" width="9.140625" style="283"/>
    <col min="14803" max="14803" width="7.42578125" style="283" customWidth="1"/>
    <col min="14804" max="14804" width="31.42578125" style="283" customWidth="1"/>
    <col min="14805" max="14805" width="13" style="283" customWidth="1"/>
    <col min="14806" max="14806" width="13.42578125" style="283" customWidth="1"/>
    <col min="14807" max="14807" width="12.140625" style="283" customWidth="1"/>
    <col min="14808" max="14808" width="12" style="283" customWidth="1"/>
    <col min="14809" max="14809" width="12.42578125" style="283" customWidth="1"/>
    <col min="14810" max="14810" width="11.85546875" style="283" customWidth="1"/>
    <col min="14811" max="14811" width="0" style="283" hidden="1" customWidth="1"/>
    <col min="14812" max="14812" width="20.140625" style="283" customWidth="1"/>
    <col min="14813" max="14813" width="26" style="283" customWidth="1"/>
    <col min="14814" max="14816" width="0" style="283" hidden="1" customWidth="1"/>
    <col min="14817" max="15058" width="9.140625" style="283"/>
    <col min="15059" max="15059" width="7.42578125" style="283" customWidth="1"/>
    <col min="15060" max="15060" width="31.42578125" style="283" customWidth="1"/>
    <col min="15061" max="15061" width="13" style="283" customWidth="1"/>
    <col min="15062" max="15062" width="13.42578125" style="283" customWidth="1"/>
    <col min="15063" max="15063" width="12.140625" style="283" customWidth="1"/>
    <col min="15064" max="15064" width="12" style="283" customWidth="1"/>
    <col min="15065" max="15065" width="12.42578125" style="283" customWidth="1"/>
    <col min="15066" max="15066" width="11.85546875" style="283" customWidth="1"/>
    <col min="15067" max="15067" width="0" style="283" hidden="1" customWidth="1"/>
    <col min="15068" max="15068" width="20.140625" style="283" customWidth="1"/>
    <col min="15069" max="15069" width="26" style="283" customWidth="1"/>
    <col min="15070" max="15072" width="0" style="283" hidden="1" customWidth="1"/>
    <col min="15073" max="15314" width="9.140625" style="283"/>
    <col min="15315" max="15315" width="7.42578125" style="283" customWidth="1"/>
    <col min="15316" max="15316" width="31.42578125" style="283" customWidth="1"/>
    <col min="15317" max="15317" width="13" style="283" customWidth="1"/>
    <col min="15318" max="15318" width="13.42578125" style="283" customWidth="1"/>
    <col min="15319" max="15319" width="12.140625" style="283" customWidth="1"/>
    <col min="15320" max="15320" width="12" style="283" customWidth="1"/>
    <col min="15321" max="15321" width="12.42578125" style="283" customWidth="1"/>
    <col min="15322" max="15322" width="11.85546875" style="283" customWidth="1"/>
    <col min="15323" max="15323" width="0" style="283" hidden="1" customWidth="1"/>
    <col min="15324" max="15324" width="20.140625" style="283" customWidth="1"/>
    <col min="15325" max="15325" width="26" style="283" customWidth="1"/>
    <col min="15326" max="15328" width="0" style="283" hidden="1" customWidth="1"/>
    <col min="15329" max="15570" width="9.140625" style="283"/>
    <col min="15571" max="15571" width="7.42578125" style="283" customWidth="1"/>
    <col min="15572" max="15572" width="31.42578125" style="283" customWidth="1"/>
    <col min="15573" max="15573" width="13" style="283" customWidth="1"/>
    <col min="15574" max="15574" width="13.42578125" style="283" customWidth="1"/>
    <col min="15575" max="15575" width="12.140625" style="283" customWidth="1"/>
    <col min="15576" max="15576" width="12" style="283" customWidth="1"/>
    <col min="15577" max="15577" width="12.42578125" style="283" customWidth="1"/>
    <col min="15578" max="15578" width="11.85546875" style="283" customWidth="1"/>
    <col min="15579" max="15579" width="0" style="283" hidden="1" customWidth="1"/>
    <col min="15580" max="15580" width="20.140625" style="283" customWidth="1"/>
    <col min="15581" max="15581" width="26" style="283" customWidth="1"/>
    <col min="15582" max="15584" width="0" style="283" hidden="1" customWidth="1"/>
    <col min="15585" max="15826" width="9.140625" style="283"/>
    <col min="15827" max="15827" width="7.42578125" style="283" customWidth="1"/>
    <col min="15828" max="15828" width="31.42578125" style="283" customWidth="1"/>
    <col min="15829" max="15829" width="13" style="283" customWidth="1"/>
    <col min="15830" max="15830" width="13.42578125" style="283" customWidth="1"/>
    <col min="15831" max="15831" width="12.140625" style="283" customWidth="1"/>
    <col min="15832" max="15832" width="12" style="283" customWidth="1"/>
    <col min="15833" max="15833" width="12.42578125" style="283" customWidth="1"/>
    <col min="15834" max="15834" width="11.85546875" style="283" customWidth="1"/>
    <col min="15835" max="15835" width="0" style="283" hidden="1" customWidth="1"/>
    <col min="15836" max="15836" width="20.140625" style="283" customWidth="1"/>
    <col min="15837" max="15837" width="26" style="283" customWidth="1"/>
    <col min="15838" max="15840" width="0" style="283" hidden="1" customWidth="1"/>
    <col min="15841" max="16082" width="9.140625" style="283"/>
    <col min="16083" max="16083" width="7.42578125" style="283" customWidth="1"/>
    <col min="16084" max="16084" width="31.42578125" style="283" customWidth="1"/>
    <col min="16085" max="16085" width="13" style="283" customWidth="1"/>
    <col min="16086" max="16086" width="13.42578125" style="283" customWidth="1"/>
    <col min="16087" max="16087" width="12.140625" style="283" customWidth="1"/>
    <col min="16088" max="16088" width="12" style="283" customWidth="1"/>
    <col min="16089" max="16089" width="12.42578125" style="283" customWidth="1"/>
    <col min="16090" max="16090" width="11.85546875" style="283" customWidth="1"/>
    <col min="16091" max="16091" width="0" style="283" hidden="1" customWidth="1"/>
    <col min="16092" max="16092" width="20.140625" style="283" customWidth="1"/>
    <col min="16093" max="16093" width="26" style="283" customWidth="1"/>
    <col min="16094" max="16096" width="0" style="283" hidden="1" customWidth="1"/>
    <col min="16097" max="16378" width="9.140625" style="283"/>
    <col min="16379" max="16384" width="9.140625" style="283" customWidth="1"/>
  </cols>
  <sheetData>
    <row r="1" spans="1:9" ht="18" hidden="1" customHeight="1">
      <c r="A1" s="323" t="s">
        <v>471</v>
      </c>
      <c r="B1" s="323"/>
    </row>
    <row r="2" spans="1:9" ht="32.450000000000003" customHeight="1">
      <c r="A2" s="324" t="s">
        <v>474</v>
      </c>
      <c r="B2" s="324"/>
      <c r="C2" s="324"/>
      <c r="D2" s="324"/>
      <c r="E2" s="324"/>
      <c r="F2" s="324"/>
      <c r="G2" s="324"/>
      <c r="H2" s="324"/>
      <c r="I2" s="324"/>
    </row>
    <row r="3" spans="1:9" ht="30" customHeight="1">
      <c r="A3" s="325"/>
      <c r="B3" s="325"/>
      <c r="C3" s="325"/>
      <c r="D3" s="325"/>
      <c r="E3" s="325"/>
      <c r="F3" s="325"/>
      <c r="G3" s="325"/>
      <c r="H3" s="325"/>
      <c r="I3" s="325"/>
    </row>
    <row r="4" spans="1:9" s="8" customFormat="1" ht="16.5" customHeight="1">
      <c r="A4" s="319" t="s">
        <v>9</v>
      </c>
      <c r="B4" s="320" t="s">
        <v>27</v>
      </c>
      <c r="C4" s="320" t="s">
        <v>10</v>
      </c>
      <c r="D4" s="320" t="s">
        <v>429</v>
      </c>
      <c r="E4" s="320" t="s">
        <v>430</v>
      </c>
      <c r="F4" s="320"/>
      <c r="G4" s="320" t="s">
        <v>428</v>
      </c>
      <c r="H4" s="320" t="s">
        <v>475</v>
      </c>
      <c r="I4" s="320" t="s">
        <v>219</v>
      </c>
    </row>
    <row r="5" spans="1:9" s="8" customFormat="1" ht="25.5" customHeight="1">
      <c r="A5" s="319"/>
      <c r="B5" s="320"/>
      <c r="C5" s="320"/>
      <c r="D5" s="320"/>
      <c r="E5" s="76" t="s">
        <v>469</v>
      </c>
      <c r="F5" s="82" t="s">
        <v>470</v>
      </c>
      <c r="G5" s="320"/>
      <c r="H5" s="320"/>
      <c r="I5" s="320"/>
    </row>
    <row r="6" spans="1:9" s="8" customFormat="1" ht="23.1" customHeight="1">
      <c r="A6" s="63">
        <v>1</v>
      </c>
      <c r="B6" s="86" t="s">
        <v>468</v>
      </c>
      <c r="C6" s="69" t="s">
        <v>0</v>
      </c>
      <c r="D6" s="296" t="e">
        <f>#REF!</f>
        <v>#REF!</v>
      </c>
      <c r="E6" s="297" t="s">
        <v>467</v>
      </c>
      <c r="F6" s="297" t="e">
        <f>#REF!</f>
        <v>#REF!</v>
      </c>
      <c r="G6" s="298" t="str">
        <f>'[1]1.1.Chủ yếu của tỉnh'!G6</f>
        <v>&gt;7,0</v>
      </c>
      <c r="H6" s="298">
        <v>5.66</v>
      </c>
      <c r="I6" s="298"/>
    </row>
    <row r="7" spans="1:9" s="8" customFormat="1" ht="23.1" customHeight="1">
      <c r="A7" s="63"/>
      <c r="B7" s="86" t="s">
        <v>12</v>
      </c>
      <c r="C7" s="69" t="s">
        <v>13</v>
      </c>
      <c r="D7" s="299" t="e">
        <f>#REF!</f>
        <v>#REF!</v>
      </c>
      <c r="E7" s="299" t="s">
        <v>466</v>
      </c>
      <c r="F7" s="298" t="e">
        <f>#REF!</f>
        <v>#REF!</v>
      </c>
      <c r="G7" s="298" t="str">
        <f>'[1]1.1.Chủ yếu của tỉnh'!G8</f>
        <v>&gt;3,8</v>
      </c>
      <c r="H7" s="298">
        <v>5.25</v>
      </c>
      <c r="I7" s="298"/>
    </row>
    <row r="8" spans="1:9" s="8" customFormat="1" ht="23.1" customHeight="1">
      <c r="A8" s="63"/>
      <c r="B8" s="86" t="s">
        <v>14</v>
      </c>
      <c r="C8" s="69" t="s">
        <v>13</v>
      </c>
      <c r="D8" s="299" t="e">
        <f>#REF!</f>
        <v>#REF!</v>
      </c>
      <c r="E8" s="299" t="s">
        <v>465</v>
      </c>
      <c r="F8" s="298" t="e">
        <f>#REF!</f>
        <v>#REF!</v>
      </c>
      <c r="G8" s="298" t="str">
        <f>'[1]1.1.Chủ yếu của tỉnh'!G9</f>
        <v>&gt;9,8</v>
      </c>
      <c r="H8" s="298">
        <v>9.11</v>
      </c>
      <c r="I8" s="298"/>
    </row>
    <row r="9" spans="1:9" s="282" customFormat="1" ht="23.1" customHeight="1">
      <c r="A9" s="274"/>
      <c r="B9" s="98" t="s">
        <v>138</v>
      </c>
      <c r="C9" s="300" t="s">
        <v>13</v>
      </c>
      <c r="D9" s="301" t="e">
        <f>#REF!</f>
        <v>#REF!</v>
      </c>
      <c r="E9" s="301" t="s">
        <v>464</v>
      </c>
      <c r="F9" s="302" t="e">
        <f>#REF!</f>
        <v>#REF!</v>
      </c>
      <c r="G9" s="302" t="str">
        <f>'[1]1.1.Chủ yếu của tỉnh'!G10</f>
        <v>&gt;13</v>
      </c>
      <c r="H9" s="302">
        <v>10.78</v>
      </c>
      <c r="I9" s="298"/>
    </row>
    <row r="10" spans="1:9" s="282" customFormat="1" ht="23.1" customHeight="1">
      <c r="A10" s="274"/>
      <c r="B10" s="98" t="s">
        <v>139</v>
      </c>
      <c r="C10" s="300" t="s">
        <v>13</v>
      </c>
      <c r="D10" s="301" t="e">
        <f>#REF!</f>
        <v>#REF!</v>
      </c>
      <c r="E10" s="301" t="s">
        <v>463</v>
      </c>
      <c r="F10" s="302" t="e">
        <f>#REF!</f>
        <v>#REF!</v>
      </c>
      <c r="G10" s="303" t="str">
        <f>'[1]1.1.Chủ yếu của tỉnh'!G11</f>
        <v>&gt;8,0</v>
      </c>
      <c r="H10" s="303">
        <v>5.14</v>
      </c>
      <c r="I10" s="298"/>
    </row>
    <row r="11" spans="1:9" s="8" customFormat="1" ht="23.1" customHeight="1">
      <c r="A11" s="63"/>
      <c r="B11" s="86" t="s">
        <v>15</v>
      </c>
      <c r="C11" s="69" t="s">
        <v>13</v>
      </c>
      <c r="D11" s="299" t="e">
        <f>#REF!</f>
        <v>#REF!</v>
      </c>
      <c r="E11" s="299" t="s">
        <v>462</v>
      </c>
      <c r="F11" s="298" t="e">
        <f>#REF!</f>
        <v>#REF!</v>
      </c>
      <c r="G11" s="298" t="str">
        <f>'[1]1.1.Chủ yếu của tỉnh'!G12</f>
        <v>&gt;8,0</v>
      </c>
      <c r="H11" s="298">
        <v>1.25</v>
      </c>
      <c r="I11" s="298"/>
    </row>
    <row r="12" spans="1:9" s="8" customFormat="1" ht="23.1" customHeight="1">
      <c r="A12" s="63">
        <v>2</v>
      </c>
      <c r="B12" s="86" t="s">
        <v>461</v>
      </c>
      <c r="C12" s="69" t="s">
        <v>460</v>
      </c>
      <c r="D12" s="304" t="e">
        <f>#REF!</f>
        <v>#REF!</v>
      </c>
      <c r="E12" s="304" t="s">
        <v>459</v>
      </c>
      <c r="F12" s="305" t="e">
        <f>#REF!</f>
        <v>#REF!</v>
      </c>
      <c r="G12" s="305" t="str">
        <f>'[1]1.1.Chủ yếu của tỉnh'!G19</f>
        <v>≥50</v>
      </c>
      <c r="H12" s="305" t="s">
        <v>476</v>
      </c>
      <c r="I12" s="298"/>
    </row>
    <row r="13" spans="1:9" s="8" customFormat="1" ht="23.1" customHeight="1">
      <c r="A13" s="63">
        <v>3</v>
      </c>
      <c r="B13" s="86" t="s">
        <v>458</v>
      </c>
      <c r="C13" s="69" t="s">
        <v>457</v>
      </c>
      <c r="D13" s="306" t="e">
        <f>#REF!</f>
        <v>#REF!</v>
      </c>
      <c r="E13" s="307" t="e">
        <f>#REF!</f>
        <v>#REF!</v>
      </c>
      <c r="F13" s="307" t="e">
        <f>#REF!</f>
        <v>#REF!</v>
      </c>
      <c r="G13" s="307" t="str">
        <f>'[1]1.2. CHỈ TIÊU TW'!G17</f>
        <v>&gt;955</v>
      </c>
      <c r="H13" s="307">
        <v>415</v>
      </c>
      <c r="I13" s="307"/>
    </row>
    <row r="14" spans="1:9" s="8" customFormat="1" ht="23.1" customHeight="1">
      <c r="A14" s="63">
        <v>4</v>
      </c>
      <c r="B14" s="86" t="s">
        <v>456</v>
      </c>
      <c r="C14" s="69" t="s">
        <v>16</v>
      </c>
      <c r="D14" s="308" t="e">
        <f>#REF!</f>
        <v>#REF!</v>
      </c>
      <c r="E14" s="309" t="s">
        <v>455</v>
      </c>
      <c r="F14" s="310" t="e">
        <f>#REF!</f>
        <v>#REF!</v>
      </c>
      <c r="G14" s="310">
        <f>'[1]1.1.Chủ yếu của tỉnh'!G22</f>
        <v>4045</v>
      </c>
      <c r="H14" s="310">
        <v>2813</v>
      </c>
      <c r="I14" s="321"/>
    </row>
    <row r="15" spans="1:9" s="8" customFormat="1" ht="23.1" customHeight="1">
      <c r="A15" s="63">
        <v>5</v>
      </c>
      <c r="B15" s="86" t="s">
        <v>454</v>
      </c>
      <c r="C15" s="69" t="s">
        <v>453</v>
      </c>
      <c r="D15" s="306" t="e">
        <f>#REF!</f>
        <v>#REF!</v>
      </c>
      <c r="E15" s="306" t="s">
        <v>452</v>
      </c>
      <c r="F15" s="307" t="e">
        <f>#REF!</f>
        <v>#REF!</v>
      </c>
      <c r="G15" s="307">
        <f>'[1]1.1.Chủ yếu của tỉnh'!G30</f>
        <v>20</v>
      </c>
      <c r="H15" s="307" t="s">
        <v>476</v>
      </c>
      <c r="I15" s="321"/>
    </row>
    <row r="16" spans="1:9" s="8" customFormat="1" ht="23.1" customHeight="1">
      <c r="A16" s="63">
        <v>6</v>
      </c>
      <c r="B16" s="86" t="s">
        <v>451</v>
      </c>
      <c r="C16" s="69" t="s">
        <v>4</v>
      </c>
      <c r="D16" s="306" t="e">
        <f>#REF!</f>
        <v>#REF!</v>
      </c>
      <c r="E16" s="307" t="e">
        <f>#REF!</f>
        <v>#REF!</v>
      </c>
      <c r="F16" s="311" t="e">
        <f>#REF!</f>
        <v>#REF!</v>
      </c>
      <c r="G16" s="307">
        <f>'[1]1.1.Chủ yếu của tỉnh'!G25</f>
        <v>11</v>
      </c>
      <c r="H16" s="307" t="s">
        <v>476</v>
      </c>
      <c r="I16" s="321"/>
    </row>
    <row r="17" spans="1:9" s="8" customFormat="1" ht="23.1" customHeight="1">
      <c r="A17" s="63">
        <v>7</v>
      </c>
      <c r="B17" s="86" t="s">
        <v>450</v>
      </c>
      <c r="C17" s="69" t="s">
        <v>5</v>
      </c>
      <c r="D17" s="306" t="e">
        <f>#REF!</f>
        <v>#REF!</v>
      </c>
      <c r="E17" s="307">
        <v>35</v>
      </c>
      <c r="F17" s="312">
        <v>35</v>
      </c>
      <c r="G17" s="307">
        <f>'[1]1.1.Chủ yếu của tỉnh'!G29</f>
        <v>35</v>
      </c>
      <c r="H17" s="307">
        <v>36</v>
      </c>
      <c r="I17" s="298"/>
    </row>
    <row r="18" spans="1:9" s="8" customFormat="1" ht="41.25" customHeight="1">
      <c r="A18" s="63">
        <v>8</v>
      </c>
      <c r="B18" s="86" t="s">
        <v>449</v>
      </c>
      <c r="C18" s="69" t="s">
        <v>0</v>
      </c>
      <c r="D18" s="305" t="e">
        <f>#REF!</f>
        <v>#REF!</v>
      </c>
      <c r="E18" s="304" t="e">
        <f>#REF!</f>
        <v>#REF!</v>
      </c>
      <c r="F18" s="313" t="e">
        <f>#REF!</f>
        <v>#REF!</v>
      </c>
      <c r="G18" s="304">
        <f>'[1]1.1.Chủ yếu của tỉnh'!G33</f>
        <v>98.5</v>
      </c>
      <c r="H18" s="304">
        <v>98.5</v>
      </c>
      <c r="I18" s="304"/>
    </row>
    <row r="19" spans="1:9" s="8" customFormat="1" ht="27.75" customHeight="1">
      <c r="A19" s="63">
        <v>9</v>
      </c>
      <c r="B19" s="86" t="s">
        <v>448</v>
      </c>
      <c r="C19" s="69" t="s">
        <v>0</v>
      </c>
      <c r="D19" s="76" t="e">
        <f>#REF!</f>
        <v>#REF!</v>
      </c>
      <c r="E19" s="304" t="e">
        <f>#REF!</f>
        <v>#REF!</v>
      </c>
      <c r="F19" s="304" t="e">
        <f>#REF!</f>
        <v>#REF!</v>
      </c>
      <c r="G19" s="307">
        <f>'[1]1.1.Chủ yếu của tỉnh'!G32</f>
        <v>98</v>
      </c>
      <c r="H19" s="307">
        <v>97.68</v>
      </c>
      <c r="I19" s="307"/>
    </row>
    <row r="20" spans="1:9" s="8" customFormat="1" ht="24.75" customHeight="1">
      <c r="A20" s="63">
        <v>10</v>
      </c>
      <c r="B20" s="86" t="s">
        <v>447</v>
      </c>
      <c r="C20" s="69" t="s">
        <v>2</v>
      </c>
      <c r="D20" s="308" t="e">
        <f>#REF!</f>
        <v>#REF!</v>
      </c>
      <c r="E20" s="308" t="e">
        <f>#REF!</f>
        <v>#REF!</v>
      </c>
      <c r="F20" s="310" t="e">
        <f>#REF!</f>
        <v>#REF!</v>
      </c>
      <c r="G20" s="310">
        <f>'[1]1.1.Chủ yếu của tỉnh'!G56</f>
        <v>6400</v>
      </c>
      <c r="H20" s="310">
        <v>4000</v>
      </c>
      <c r="I20" s="310"/>
    </row>
    <row r="21" spans="1:9" s="8" customFormat="1" ht="25.5" customHeight="1">
      <c r="A21" s="63">
        <v>11</v>
      </c>
      <c r="B21" s="86" t="s">
        <v>446</v>
      </c>
      <c r="C21" s="69" t="s">
        <v>0</v>
      </c>
      <c r="D21" s="76" t="e">
        <f>#REF!</f>
        <v>#REF!</v>
      </c>
      <c r="E21" s="304" t="e">
        <f>#REF!</f>
        <v>#REF!</v>
      </c>
      <c r="F21" s="314" t="e">
        <f>#REF!</f>
        <v>#REF!</v>
      </c>
      <c r="G21" s="304" t="str">
        <f>'[1]1.2. CHỈ TIÊU TW'!G49</f>
        <v>2-2,5</v>
      </c>
      <c r="H21" s="307" t="s">
        <v>476</v>
      </c>
      <c r="I21" s="310"/>
    </row>
    <row r="22" spans="1:9" s="8" customFormat="1" ht="36" customHeight="1">
      <c r="A22" s="63">
        <v>12</v>
      </c>
      <c r="B22" s="86" t="s">
        <v>445</v>
      </c>
      <c r="C22" s="69" t="s">
        <v>0</v>
      </c>
      <c r="D22" s="298" t="e">
        <f>#REF!</f>
        <v>#REF!</v>
      </c>
      <c r="E22" s="305" t="e">
        <f>#REF!</f>
        <v>#REF!</v>
      </c>
      <c r="F22" s="304" t="e">
        <f>#REF!</f>
        <v>#REF!</v>
      </c>
      <c r="G22" s="315" t="s">
        <v>473</v>
      </c>
      <c r="H22" s="307" t="s">
        <v>476</v>
      </c>
      <c r="I22" s="310"/>
    </row>
    <row r="23" spans="1:9" s="8" customFormat="1" ht="23.1" customHeight="1">
      <c r="A23" s="63">
        <v>13</v>
      </c>
      <c r="B23" s="86" t="s">
        <v>444</v>
      </c>
      <c r="C23" s="69" t="s">
        <v>4</v>
      </c>
      <c r="D23" s="306">
        <v>3</v>
      </c>
      <c r="E23" s="316">
        <v>2</v>
      </c>
      <c r="F23" s="311">
        <v>0</v>
      </c>
      <c r="G23" s="307">
        <v>2</v>
      </c>
      <c r="H23" s="307">
        <v>0</v>
      </c>
      <c r="I23" s="307"/>
    </row>
    <row r="24" spans="1:9" s="8" customFormat="1" ht="35.25" customHeight="1">
      <c r="A24" s="63">
        <v>14</v>
      </c>
      <c r="B24" s="86" t="s">
        <v>478</v>
      </c>
      <c r="C24" s="69" t="s">
        <v>0</v>
      </c>
      <c r="D24" s="76" t="e">
        <f>#REF!</f>
        <v>#REF!</v>
      </c>
      <c r="E24" s="304" t="e">
        <f>#REF!</f>
        <v>#REF!</v>
      </c>
      <c r="F24" s="304" t="e">
        <f>#REF!</f>
        <v>#REF!</v>
      </c>
      <c r="G24" s="304" t="str">
        <f>'[1]1.1.Chủ yếu của tỉnh'!G50</f>
        <v>&lt;16,3</v>
      </c>
      <c r="H24" s="304">
        <v>16.100000000000001</v>
      </c>
      <c r="I24" s="307"/>
    </row>
    <row r="25" spans="1:9" s="8" customFormat="1" ht="23.1" customHeight="1">
      <c r="A25" s="63">
        <v>15</v>
      </c>
      <c r="B25" s="86" t="s">
        <v>134</v>
      </c>
      <c r="C25" s="69" t="s">
        <v>0</v>
      </c>
      <c r="D25" s="305" t="e">
        <f>#REF!</f>
        <v>#REF!</v>
      </c>
      <c r="E25" s="317" t="e">
        <f>#REF!</f>
        <v>#REF!</v>
      </c>
      <c r="F25" s="304" t="e">
        <f>#REF!</f>
        <v>#REF!</v>
      </c>
      <c r="G25" s="307">
        <f>'[1]1.1.Chủ yếu của tỉnh'!G53</f>
        <v>97</v>
      </c>
      <c r="H25" s="307">
        <v>94.85</v>
      </c>
      <c r="I25" s="307"/>
    </row>
    <row r="26" spans="1:9" s="8" customFormat="1" ht="23.1" customHeight="1">
      <c r="A26" s="63">
        <v>16</v>
      </c>
      <c r="B26" s="86" t="s">
        <v>443</v>
      </c>
      <c r="C26" s="69" t="s">
        <v>3</v>
      </c>
      <c r="D26" s="306" t="e">
        <f>#REF!</f>
        <v>#REF!</v>
      </c>
      <c r="E26" s="316" t="e">
        <f>#REF!</f>
        <v>#REF!</v>
      </c>
      <c r="F26" s="311" t="e">
        <f>#REF!</f>
        <v>#REF!</v>
      </c>
      <c r="G26" s="307">
        <f>'[1]1.1.Chủ yếu của tỉnh'!G47</f>
        <v>15</v>
      </c>
      <c r="H26" s="307">
        <v>0</v>
      </c>
      <c r="I26" s="322"/>
    </row>
    <row r="27" spans="1:9" s="8" customFormat="1" ht="23.1" customHeight="1">
      <c r="A27" s="63">
        <v>17</v>
      </c>
      <c r="B27" s="86" t="s">
        <v>442</v>
      </c>
      <c r="C27" s="69" t="s">
        <v>0</v>
      </c>
      <c r="D27" s="305" t="e">
        <f>#REF!</f>
        <v>#REF!</v>
      </c>
      <c r="E27" s="304" t="e">
        <f>#REF!</f>
        <v>#REF!</v>
      </c>
      <c r="F27" s="304" t="e">
        <f>#REF!</f>
        <v>#REF!</v>
      </c>
      <c r="G27" s="304" t="str">
        <f>'[1]1.1.Chủ yếu của tỉnh'!G46</f>
        <v>&gt;90</v>
      </c>
      <c r="H27" s="307" t="s">
        <v>476</v>
      </c>
      <c r="I27" s="322"/>
    </row>
    <row r="28" spans="1:9" s="8" customFormat="1" ht="37.5" customHeight="1">
      <c r="A28" s="63">
        <v>18</v>
      </c>
      <c r="B28" s="86" t="s">
        <v>441</v>
      </c>
      <c r="C28" s="69" t="s">
        <v>437</v>
      </c>
      <c r="D28" s="305">
        <v>5</v>
      </c>
      <c r="E28" s="305" t="s">
        <v>439</v>
      </c>
      <c r="F28" s="304">
        <v>1</v>
      </c>
      <c r="G28" s="305" t="s">
        <v>439</v>
      </c>
      <c r="H28" s="307" t="s">
        <v>476</v>
      </c>
      <c r="I28" s="305"/>
    </row>
    <row r="29" spans="1:9" s="8" customFormat="1" ht="33.75" customHeight="1">
      <c r="A29" s="63">
        <v>19</v>
      </c>
      <c r="B29" s="86" t="s">
        <v>440</v>
      </c>
      <c r="C29" s="69" t="s">
        <v>437</v>
      </c>
      <c r="D29" s="305">
        <v>11</v>
      </c>
      <c r="E29" s="305" t="s">
        <v>439</v>
      </c>
      <c r="F29" s="304">
        <v>1</v>
      </c>
      <c r="G29" s="305" t="s">
        <v>439</v>
      </c>
      <c r="H29" s="305" t="s">
        <v>476</v>
      </c>
      <c r="I29" s="305"/>
    </row>
    <row r="30" spans="1:9" s="8" customFormat="1" ht="36" customHeight="1">
      <c r="A30" s="318">
        <v>20</v>
      </c>
      <c r="B30" s="86" t="s">
        <v>438</v>
      </c>
      <c r="C30" s="69" t="s">
        <v>437</v>
      </c>
      <c r="D30" s="305" t="s">
        <v>436</v>
      </c>
      <c r="E30" s="305" t="s">
        <v>436</v>
      </c>
      <c r="F30" s="305" t="s">
        <v>436</v>
      </c>
      <c r="G30" s="305" t="s">
        <v>436</v>
      </c>
      <c r="H30" s="307" t="s">
        <v>476</v>
      </c>
      <c r="I30" s="305"/>
    </row>
    <row r="31" spans="1:9" s="8" customFormat="1" ht="38.25" customHeight="1">
      <c r="A31" s="318"/>
      <c r="B31" s="86" t="s">
        <v>472</v>
      </c>
      <c r="C31" s="69" t="s">
        <v>0</v>
      </c>
      <c r="D31" s="305" t="e">
        <f>#REF!</f>
        <v>#REF!</v>
      </c>
      <c r="E31" s="304" t="e">
        <f>#REF!</f>
        <v>#REF!</v>
      </c>
      <c r="F31" s="314" t="e">
        <f>#REF!</f>
        <v>#REF!</v>
      </c>
      <c r="G31" s="307">
        <f>'[1]1.1.Chủ yếu của tỉnh'!G75</f>
        <v>70</v>
      </c>
      <c r="H31" s="307">
        <v>73</v>
      </c>
      <c r="I31" s="305"/>
    </row>
    <row r="32" spans="1:9" s="8" customFormat="1" ht="47.45" customHeight="1">
      <c r="A32" s="63">
        <v>21</v>
      </c>
      <c r="B32" s="86" t="s">
        <v>435</v>
      </c>
      <c r="C32" s="69" t="s">
        <v>0</v>
      </c>
      <c r="D32" s="316">
        <v>100</v>
      </c>
      <c r="E32" s="316">
        <v>100</v>
      </c>
      <c r="F32" s="316">
        <v>100</v>
      </c>
      <c r="G32" s="316">
        <v>100</v>
      </c>
      <c r="H32" s="316">
        <v>100</v>
      </c>
      <c r="I32" s="316"/>
    </row>
    <row r="33" spans="1:9" s="8" customFormat="1" ht="23.1" customHeight="1">
      <c r="A33" s="63">
        <v>22</v>
      </c>
      <c r="B33" s="86" t="s">
        <v>434</v>
      </c>
      <c r="C33" s="69" t="s">
        <v>0</v>
      </c>
      <c r="D33" s="306">
        <v>100</v>
      </c>
      <c r="E33" s="316">
        <v>100</v>
      </c>
      <c r="F33" s="316">
        <v>100</v>
      </c>
      <c r="G33" s="316">
        <v>100</v>
      </c>
      <c r="H33" s="316">
        <v>100</v>
      </c>
      <c r="I33" s="316"/>
    </row>
    <row r="34" spans="1:9" s="8" customFormat="1" ht="23.1" customHeight="1">
      <c r="A34" s="63">
        <v>23</v>
      </c>
      <c r="B34" s="86" t="s">
        <v>433</v>
      </c>
      <c r="C34" s="69" t="s">
        <v>0</v>
      </c>
      <c r="D34" s="305" t="e">
        <f>#REF!</f>
        <v>#REF!</v>
      </c>
      <c r="E34" s="304" t="e">
        <f>#REF!</f>
        <v>#REF!</v>
      </c>
      <c r="F34" s="304" t="e">
        <f>#REF!</f>
        <v>#REF!</v>
      </c>
      <c r="G34" s="304" t="str">
        <f>'[1]1.1.Chủ yếu của tỉnh'!G69</f>
        <v>≥80</v>
      </c>
      <c r="H34" s="304">
        <v>85</v>
      </c>
      <c r="I34" s="316"/>
    </row>
    <row r="35" spans="1:9" s="8" customFormat="1" ht="23.1" customHeight="1">
      <c r="A35" s="63">
        <v>24</v>
      </c>
      <c r="B35" s="86" t="s">
        <v>432</v>
      </c>
      <c r="C35" s="69" t="s">
        <v>0</v>
      </c>
      <c r="D35" s="305" t="e">
        <f>#REF!</f>
        <v>#REF!</v>
      </c>
      <c r="E35" s="304" t="e">
        <f>#REF!</f>
        <v>#REF!</v>
      </c>
      <c r="F35" s="304" t="e">
        <f>#REF!</f>
        <v>#REF!</v>
      </c>
      <c r="G35" s="304" t="str">
        <f>'[1]1.1.Chủ yếu của tỉnh'!G70</f>
        <v>≥ 5</v>
      </c>
      <c r="H35" s="304">
        <v>5</v>
      </c>
      <c r="I35" s="316"/>
    </row>
    <row r="36" spans="1:9" s="8" customFormat="1" ht="52.5" customHeight="1">
      <c r="A36" s="63">
        <v>25</v>
      </c>
      <c r="B36" s="86" t="s">
        <v>431</v>
      </c>
      <c r="C36" s="69"/>
      <c r="D36" s="305" t="e">
        <f>#REF!</f>
        <v>#REF!</v>
      </c>
      <c r="E36" s="305" t="e">
        <f>#REF!</f>
        <v>#REF!</v>
      </c>
      <c r="F36" s="304" t="e">
        <f>#REF!</f>
        <v>#REF!</v>
      </c>
      <c r="G36" s="304" t="str">
        <f>'[1]1.1.Chủ yếu của tỉnh'!G71</f>
        <v>Giảm cả 3 tiêu chí</v>
      </c>
      <c r="H36" s="304" t="s">
        <v>477</v>
      </c>
      <c r="I36" s="316"/>
    </row>
  </sheetData>
  <mergeCells count="14">
    <mergeCell ref="I4:I5"/>
    <mergeCell ref="I14:I16"/>
    <mergeCell ref="I26:I27"/>
    <mergeCell ref="H4:H5"/>
    <mergeCell ref="A1:B1"/>
    <mergeCell ref="G4:G5"/>
    <mergeCell ref="E4:F4"/>
    <mergeCell ref="A2:I2"/>
    <mergeCell ref="A3:I3"/>
    <mergeCell ref="A30:A31"/>
    <mergeCell ref="A4:A5"/>
    <mergeCell ref="B4:B5"/>
    <mergeCell ref="C4:C5"/>
    <mergeCell ref="D4:D5"/>
  </mergeCells>
  <pageMargins left="0.55118110236220474" right="0.55118110236220474" top="0.74803149606299213" bottom="0.43307086614173229" header="0.55118110236220474" footer="0.31496062992125984"/>
  <pageSetup paperSize="9" scale="97" fitToHeight="0" orientation="landscape" r:id="rId1"/>
  <headerFooter>
    <oddHeader>&amp;C&amp;"Times New Roman,Regular"&amp;14&amp;P&amp;R&amp;"Times New Roman,Regular"&amp;14Biểu số 01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29"/>
  <sheetViews>
    <sheetView zoomScale="85" zoomScaleNormal="85" workbookViewId="0">
      <selection activeCell="I123" sqref="I123"/>
    </sheetView>
  </sheetViews>
  <sheetFormatPr defaultRowHeight="15"/>
  <cols>
    <col min="1" max="1" width="5.85546875" customWidth="1"/>
    <col min="2" max="2" width="45.42578125" customWidth="1"/>
    <col min="3" max="3" width="16.140625" customWidth="1"/>
    <col min="4" max="4" width="14.140625" customWidth="1"/>
    <col min="5" max="8" width="12.42578125" customWidth="1"/>
    <col min="9" max="9" width="14.85546875" customWidth="1"/>
    <col min="10" max="10" width="15.42578125" customWidth="1"/>
    <col min="11" max="11" width="19" customWidth="1"/>
    <col min="12" max="12" width="18.28515625" customWidth="1"/>
    <col min="257" max="257" width="5.85546875" customWidth="1"/>
    <col min="258" max="258" width="45.42578125" customWidth="1"/>
    <col min="259" max="259" width="16.140625" customWidth="1"/>
    <col min="260" max="260" width="14.140625" customWidth="1"/>
    <col min="261" max="264" width="12.42578125" customWidth="1"/>
    <col min="265" max="265" width="14.85546875" customWidth="1"/>
    <col min="266" max="266" width="15.42578125" customWidth="1"/>
    <col min="267" max="267" width="19" customWidth="1"/>
    <col min="513" max="513" width="5.85546875" customWidth="1"/>
    <col min="514" max="514" width="45.42578125" customWidth="1"/>
    <col min="515" max="515" width="16.140625" customWidth="1"/>
    <col min="516" max="516" width="14.140625" customWidth="1"/>
    <col min="517" max="520" width="12.42578125" customWidth="1"/>
    <col min="521" max="521" width="14.85546875" customWidth="1"/>
    <col min="522" max="522" width="15.42578125" customWidth="1"/>
    <col min="523" max="523" width="19" customWidth="1"/>
    <col min="769" max="769" width="5.85546875" customWidth="1"/>
    <col min="770" max="770" width="45.42578125" customWidth="1"/>
    <col min="771" max="771" width="16.140625" customWidth="1"/>
    <col min="772" max="772" width="14.140625" customWidth="1"/>
    <col min="773" max="776" width="12.42578125" customWidth="1"/>
    <col min="777" max="777" width="14.85546875" customWidth="1"/>
    <col min="778" max="778" width="15.42578125" customWidth="1"/>
    <col min="779" max="779" width="19" customWidth="1"/>
    <col min="1025" max="1025" width="5.85546875" customWidth="1"/>
    <col min="1026" max="1026" width="45.42578125" customWidth="1"/>
    <col min="1027" max="1027" width="16.140625" customWidth="1"/>
    <col min="1028" max="1028" width="14.140625" customWidth="1"/>
    <col min="1029" max="1032" width="12.42578125" customWidth="1"/>
    <col min="1033" max="1033" width="14.85546875" customWidth="1"/>
    <col min="1034" max="1034" width="15.42578125" customWidth="1"/>
    <col min="1035" max="1035" width="19" customWidth="1"/>
    <col min="1281" max="1281" width="5.85546875" customWidth="1"/>
    <col min="1282" max="1282" width="45.42578125" customWidth="1"/>
    <col min="1283" max="1283" width="16.140625" customWidth="1"/>
    <col min="1284" max="1284" width="14.140625" customWidth="1"/>
    <col min="1285" max="1288" width="12.42578125" customWidth="1"/>
    <col min="1289" max="1289" width="14.85546875" customWidth="1"/>
    <col min="1290" max="1290" width="15.42578125" customWidth="1"/>
    <col min="1291" max="1291" width="19" customWidth="1"/>
    <col min="1537" max="1537" width="5.85546875" customWidth="1"/>
    <col min="1538" max="1538" width="45.42578125" customWidth="1"/>
    <col min="1539" max="1539" width="16.140625" customWidth="1"/>
    <col min="1540" max="1540" width="14.140625" customWidth="1"/>
    <col min="1541" max="1544" width="12.42578125" customWidth="1"/>
    <col min="1545" max="1545" width="14.85546875" customWidth="1"/>
    <col min="1546" max="1546" width="15.42578125" customWidth="1"/>
    <col min="1547" max="1547" width="19" customWidth="1"/>
    <col min="1793" max="1793" width="5.85546875" customWidth="1"/>
    <col min="1794" max="1794" width="45.42578125" customWidth="1"/>
    <col min="1795" max="1795" width="16.140625" customWidth="1"/>
    <col min="1796" max="1796" width="14.140625" customWidth="1"/>
    <col min="1797" max="1800" width="12.42578125" customWidth="1"/>
    <col min="1801" max="1801" width="14.85546875" customWidth="1"/>
    <col min="1802" max="1802" width="15.42578125" customWidth="1"/>
    <col min="1803" max="1803" width="19" customWidth="1"/>
    <col min="2049" max="2049" width="5.85546875" customWidth="1"/>
    <col min="2050" max="2050" width="45.42578125" customWidth="1"/>
    <col min="2051" max="2051" width="16.140625" customWidth="1"/>
    <col min="2052" max="2052" width="14.140625" customWidth="1"/>
    <col min="2053" max="2056" width="12.42578125" customWidth="1"/>
    <col min="2057" max="2057" width="14.85546875" customWidth="1"/>
    <col min="2058" max="2058" width="15.42578125" customWidth="1"/>
    <col min="2059" max="2059" width="19" customWidth="1"/>
    <col min="2305" max="2305" width="5.85546875" customWidth="1"/>
    <col min="2306" max="2306" width="45.42578125" customWidth="1"/>
    <col min="2307" max="2307" width="16.140625" customWidth="1"/>
    <col min="2308" max="2308" width="14.140625" customWidth="1"/>
    <col min="2309" max="2312" width="12.42578125" customWidth="1"/>
    <col min="2313" max="2313" width="14.85546875" customWidth="1"/>
    <col min="2314" max="2314" width="15.42578125" customWidth="1"/>
    <col min="2315" max="2315" width="19" customWidth="1"/>
    <col min="2561" max="2561" width="5.85546875" customWidth="1"/>
    <col min="2562" max="2562" width="45.42578125" customWidth="1"/>
    <col min="2563" max="2563" width="16.140625" customWidth="1"/>
    <col min="2564" max="2564" width="14.140625" customWidth="1"/>
    <col min="2565" max="2568" width="12.42578125" customWidth="1"/>
    <col min="2569" max="2569" width="14.85546875" customWidth="1"/>
    <col min="2570" max="2570" width="15.42578125" customWidth="1"/>
    <col min="2571" max="2571" width="19" customWidth="1"/>
    <col min="2817" max="2817" width="5.85546875" customWidth="1"/>
    <col min="2818" max="2818" width="45.42578125" customWidth="1"/>
    <col min="2819" max="2819" width="16.140625" customWidth="1"/>
    <col min="2820" max="2820" width="14.140625" customWidth="1"/>
    <col min="2821" max="2824" width="12.42578125" customWidth="1"/>
    <col min="2825" max="2825" width="14.85546875" customWidth="1"/>
    <col min="2826" max="2826" width="15.42578125" customWidth="1"/>
    <col min="2827" max="2827" width="19" customWidth="1"/>
    <col min="3073" max="3073" width="5.85546875" customWidth="1"/>
    <col min="3074" max="3074" width="45.42578125" customWidth="1"/>
    <col min="3075" max="3075" width="16.140625" customWidth="1"/>
    <col min="3076" max="3076" width="14.140625" customWidth="1"/>
    <col min="3077" max="3080" width="12.42578125" customWidth="1"/>
    <col min="3081" max="3081" width="14.85546875" customWidth="1"/>
    <col min="3082" max="3082" width="15.42578125" customWidth="1"/>
    <col min="3083" max="3083" width="19" customWidth="1"/>
    <col min="3329" max="3329" width="5.85546875" customWidth="1"/>
    <col min="3330" max="3330" width="45.42578125" customWidth="1"/>
    <col min="3331" max="3331" width="16.140625" customWidth="1"/>
    <col min="3332" max="3332" width="14.140625" customWidth="1"/>
    <col min="3333" max="3336" width="12.42578125" customWidth="1"/>
    <col min="3337" max="3337" width="14.85546875" customWidth="1"/>
    <col min="3338" max="3338" width="15.42578125" customWidth="1"/>
    <col min="3339" max="3339" width="19" customWidth="1"/>
    <col min="3585" max="3585" width="5.85546875" customWidth="1"/>
    <col min="3586" max="3586" width="45.42578125" customWidth="1"/>
    <col min="3587" max="3587" width="16.140625" customWidth="1"/>
    <col min="3588" max="3588" width="14.140625" customWidth="1"/>
    <col min="3589" max="3592" width="12.42578125" customWidth="1"/>
    <col min="3593" max="3593" width="14.85546875" customWidth="1"/>
    <col min="3594" max="3594" width="15.42578125" customWidth="1"/>
    <col min="3595" max="3595" width="19" customWidth="1"/>
    <col min="3841" max="3841" width="5.85546875" customWidth="1"/>
    <col min="3842" max="3842" width="45.42578125" customWidth="1"/>
    <col min="3843" max="3843" width="16.140625" customWidth="1"/>
    <col min="3844" max="3844" width="14.140625" customWidth="1"/>
    <col min="3845" max="3848" width="12.42578125" customWidth="1"/>
    <col min="3849" max="3849" width="14.85546875" customWidth="1"/>
    <col min="3850" max="3850" width="15.42578125" customWidth="1"/>
    <col min="3851" max="3851" width="19" customWidth="1"/>
    <col min="4097" max="4097" width="5.85546875" customWidth="1"/>
    <col min="4098" max="4098" width="45.42578125" customWidth="1"/>
    <col min="4099" max="4099" width="16.140625" customWidth="1"/>
    <col min="4100" max="4100" width="14.140625" customWidth="1"/>
    <col min="4101" max="4104" width="12.42578125" customWidth="1"/>
    <col min="4105" max="4105" width="14.85546875" customWidth="1"/>
    <col min="4106" max="4106" width="15.42578125" customWidth="1"/>
    <col min="4107" max="4107" width="19" customWidth="1"/>
    <col min="4353" max="4353" width="5.85546875" customWidth="1"/>
    <col min="4354" max="4354" width="45.42578125" customWidth="1"/>
    <col min="4355" max="4355" width="16.140625" customWidth="1"/>
    <col min="4356" max="4356" width="14.140625" customWidth="1"/>
    <col min="4357" max="4360" width="12.42578125" customWidth="1"/>
    <col min="4361" max="4361" width="14.85546875" customWidth="1"/>
    <col min="4362" max="4362" width="15.42578125" customWidth="1"/>
    <col min="4363" max="4363" width="19" customWidth="1"/>
    <col min="4609" max="4609" width="5.85546875" customWidth="1"/>
    <col min="4610" max="4610" width="45.42578125" customWidth="1"/>
    <col min="4611" max="4611" width="16.140625" customWidth="1"/>
    <col min="4612" max="4612" width="14.140625" customWidth="1"/>
    <col min="4613" max="4616" width="12.42578125" customWidth="1"/>
    <col min="4617" max="4617" width="14.85546875" customWidth="1"/>
    <col min="4618" max="4618" width="15.42578125" customWidth="1"/>
    <col min="4619" max="4619" width="19" customWidth="1"/>
    <col min="4865" max="4865" width="5.85546875" customWidth="1"/>
    <col min="4866" max="4866" width="45.42578125" customWidth="1"/>
    <col min="4867" max="4867" width="16.140625" customWidth="1"/>
    <col min="4868" max="4868" width="14.140625" customWidth="1"/>
    <col min="4869" max="4872" width="12.42578125" customWidth="1"/>
    <col min="4873" max="4873" width="14.85546875" customWidth="1"/>
    <col min="4874" max="4874" width="15.42578125" customWidth="1"/>
    <col min="4875" max="4875" width="19" customWidth="1"/>
    <col min="5121" max="5121" width="5.85546875" customWidth="1"/>
    <col min="5122" max="5122" width="45.42578125" customWidth="1"/>
    <col min="5123" max="5123" width="16.140625" customWidth="1"/>
    <col min="5124" max="5124" width="14.140625" customWidth="1"/>
    <col min="5125" max="5128" width="12.42578125" customWidth="1"/>
    <col min="5129" max="5129" width="14.85546875" customWidth="1"/>
    <col min="5130" max="5130" width="15.42578125" customWidth="1"/>
    <col min="5131" max="5131" width="19" customWidth="1"/>
    <col min="5377" max="5377" width="5.85546875" customWidth="1"/>
    <col min="5378" max="5378" width="45.42578125" customWidth="1"/>
    <col min="5379" max="5379" width="16.140625" customWidth="1"/>
    <col min="5380" max="5380" width="14.140625" customWidth="1"/>
    <col min="5381" max="5384" width="12.42578125" customWidth="1"/>
    <col min="5385" max="5385" width="14.85546875" customWidth="1"/>
    <col min="5386" max="5386" width="15.42578125" customWidth="1"/>
    <col min="5387" max="5387" width="19" customWidth="1"/>
    <col min="5633" max="5633" width="5.85546875" customWidth="1"/>
    <col min="5634" max="5634" width="45.42578125" customWidth="1"/>
    <col min="5635" max="5635" width="16.140625" customWidth="1"/>
    <col min="5636" max="5636" width="14.140625" customWidth="1"/>
    <col min="5637" max="5640" width="12.42578125" customWidth="1"/>
    <col min="5641" max="5641" width="14.85546875" customWidth="1"/>
    <col min="5642" max="5642" width="15.42578125" customWidth="1"/>
    <col min="5643" max="5643" width="19" customWidth="1"/>
    <col min="5889" max="5889" width="5.85546875" customWidth="1"/>
    <col min="5890" max="5890" width="45.42578125" customWidth="1"/>
    <col min="5891" max="5891" width="16.140625" customWidth="1"/>
    <col min="5892" max="5892" width="14.140625" customWidth="1"/>
    <col min="5893" max="5896" width="12.42578125" customWidth="1"/>
    <col min="5897" max="5897" width="14.85546875" customWidth="1"/>
    <col min="5898" max="5898" width="15.42578125" customWidth="1"/>
    <col min="5899" max="5899" width="19" customWidth="1"/>
    <col min="6145" max="6145" width="5.85546875" customWidth="1"/>
    <col min="6146" max="6146" width="45.42578125" customWidth="1"/>
    <col min="6147" max="6147" width="16.140625" customWidth="1"/>
    <col min="6148" max="6148" width="14.140625" customWidth="1"/>
    <col min="6149" max="6152" width="12.42578125" customWidth="1"/>
    <col min="6153" max="6153" width="14.85546875" customWidth="1"/>
    <col min="6154" max="6154" width="15.42578125" customWidth="1"/>
    <col min="6155" max="6155" width="19" customWidth="1"/>
    <col min="6401" max="6401" width="5.85546875" customWidth="1"/>
    <col min="6402" max="6402" width="45.42578125" customWidth="1"/>
    <col min="6403" max="6403" width="16.140625" customWidth="1"/>
    <col min="6404" max="6404" width="14.140625" customWidth="1"/>
    <col min="6405" max="6408" width="12.42578125" customWidth="1"/>
    <col min="6409" max="6409" width="14.85546875" customWidth="1"/>
    <col min="6410" max="6410" width="15.42578125" customWidth="1"/>
    <col min="6411" max="6411" width="19" customWidth="1"/>
    <col min="6657" max="6657" width="5.85546875" customWidth="1"/>
    <col min="6658" max="6658" width="45.42578125" customWidth="1"/>
    <col min="6659" max="6659" width="16.140625" customWidth="1"/>
    <col min="6660" max="6660" width="14.140625" customWidth="1"/>
    <col min="6661" max="6664" width="12.42578125" customWidth="1"/>
    <col min="6665" max="6665" width="14.85546875" customWidth="1"/>
    <col min="6666" max="6666" width="15.42578125" customWidth="1"/>
    <col min="6667" max="6667" width="19" customWidth="1"/>
    <col min="6913" max="6913" width="5.85546875" customWidth="1"/>
    <col min="6914" max="6914" width="45.42578125" customWidth="1"/>
    <col min="6915" max="6915" width="16.140625" customWidth="1"/>
    <col min="6916" max="6916" width="14.140625" customWidth="1"/>
    <col min="6917" max="6920" width="12.42578125" customWidth="1"/>
    <col min="6921" max="6921" width="14.85546875" customWidth="1"/>
    <col min="6922" max="6922" width="15.42578125" customWidth="1"/>
    <col min="6923" max="6923" width="19" customWidth="1"/>
    <col min="7169" max="7169" width="5.85546875" customWidth="1"/>
    <col min="7170" max="7170" width="45.42578125" customWidth="1"/>
    <col min="7171" max="7171" width="16.140625" customWidth="1"/>
    <col min="7172" max="7172" width="14.140625" customWidth="1"/>
    <col min="7173" max="7176" width="12.42578125" customWidth="1"/>
    <col min="7177" max="7177" width="14.85546875" customWidth="1"/>
    <col min="7178" max="7178" width="15.42578125" customWidth="1"/>
    <col min="7179" max="7179" width="19" customWidth="1"/>
    <col min="7425" max="7425" width="5.85546875" customWidth="1"/>
    <col min="7426" max="7426" width="45.42578125" customWidth="1"/>
    <col min="7427" max="7427" width="16.140625" customWidth="1"/>
    <col min="7428" max="7428" width="14.140625" customWidth="1"/>
    <col min="7429" max="7432" width="12.42578125" customWidth="1"/>
    <col min="7433" max="7433" width="14.85546875" customWidth="1"/>
    <col min="7434" max="7434" width="15.42578125" customWidth="1"/>
    <col min="7435" max="7435" width="19" customWidth="1"/>
    <col min="7681" max="7681" width="5.85546875" customWidth="1"/>
    <col min="7682" max="7682" width="45.42578125" customWidth="1"/>
    <col min="7683" max="7683" width="16.140625" customWidth="1"/>
    <col min="7684" max="7684" width="14.140625" customWidth="1"/>
    <col min="7685" max="7688" width="12.42578125" customWidth="1"/>
    <col min="7689" max="7689" width="14.85546875" customWidth="1"/>
    <col min="7690" max="7690" width="15.42578125" customWidth="1"/>
    <col min="7691" max="7691" width="19" customWidth="1"/>
    <col min="7937" max="7937" width="5.85546875" customWidth="1"/>
    <col min="7938" max="7938" width="45.42578125" customWidth="1"/>
    <col min="7939" max="7939" width="16.140625" customWidth="1"/>
    <col min="7940" max="7940" width="14.140625" customWidth="1"/>
    <col min="7941" max="7944" width="12.42578125" customWidth="1"/>
    <col min="7945" max="7945" width="14.85546875" customWidth="1"/>
    <col min="7946" max="7946" width="15.42578125" customWidth="1"/>
    <col min="7947" max="7947" width="19" customWidth="1"/>
    <col min="8193" max="8193" width="5.85546875" customWidth="1"/>
    <col min="8194" max="8194" width="45.42578125" customWidth="1"/>
    <col min="8195" max="8195" width="16.140625" customWidth="1"/>
    <col min="8196" max="8196" width="14.140625" customWidth="1"/>
    <col min="8197" max="8200" width="12.42578125" customWidth="1"/>
    <col min="8201" max="8201" width="14.85546875" customWidth="1"/>
    <col min="8202" max="8202" width="15.42578125" customWidth="1"/>
    <col min="8203" max="8203" width="19" customWidth="1"/>
    <col min="8449" max="8449" width="5.85546875" customWidth="1"/>
    <col min="8450" max="8450" width="45.42578125" customWidth="1"/>
    <col min="8451" max="8451" width="16.140625" customWidth="1"/>
    <col min="8452" max="8452" width="14.140625" customWidth="1"/>
    <col min="8453" max="8456" width="12.42578125" customWidth="1"/>
    <col min="8457" max="8457" width="14.85546875" customWidth="1"/>
    <col min="8458" max="8458" width="15.42578125" customWidth="1"/>
    <col min="8459" max="8459" width="19" customWidth="1"/>
    <col min="8705" max="8705" width="5.85546875" customWidth="1"/>
    <col min="8706" max="8706" width="45.42578125" customWidth="1"/>
    <col min="8707" max="8707" width="16.140625" customWidth="1"/>
    <col min="8708" max="8708" width="14.140625" customWidth="1"/>
    <col min="8709" max="8712" width="12.42578125" customWidth="1"/>
    <col min="8713" max="8713" width="14.85546875" customWidth="1"/>
    <col min="8714" max="8714" width="15.42578125" customWidth="1"/>
    <col min="8715" max="8715" width="19" customWidth="1"/>
    <col min="8961" max="8961" width="5.85546875" customWidth="1"/>
    <col min="8962" max="8962" width="45.42578125" customWidth="1"/>
    <col min="8963" max="8963" width="16.140625" customWidth="1"/>
    <col min="8964" max="8964" width="14.140625" customWidth="1"/>
    <col min="8965" max="8968" width="12.42578125" customWidth="1"/>
    <col min="8969" max="8969" width="14.85546875" customWidth="1"/>
    <col min="8970" max="8970" width="15.42578125" customWidth="1"/>
    <col min="8971" max="8971" width="19" customWidth="1"/>
    <col min="9217" max="9217" width="5.85546875" customWidth="1"/>
    <col min="9218" max="9218" width="45.42578125" customWidth="1"/>
    <col min="9219" max="9219" width="16.140625" customWidth="1"/>
    <col min="9220" max="9220" width="14.140625" customWidth="1"/>
    <col min="9221" max="9224" width="12.42578125" customWidth="1"/>
    <col min="9225" max="9225" width="14.85546875" customWidth="1"/>
    <col min="9226" max="9226" width="15.42578125" customWidth="1"/>
    <col min="9227" max="9227" width="19" customWidth="1"/>
    <col min="9473" max="9473" width="5.85546875" customWidth="1"/>
    <col min="9474" max="9474" width="45.42578125" customWidth="1"/>
    <col min="9475" max="9475" width="16.140625" customWidth="1"/>
    <col min="9476" max="9476" width="14.140625" customWidth="1"/>
    <col min="9477" max="9480" width="12.42578125" customWidth="1"/>
    <col min="9481" max="9481" width="14.85546875" customWidth="1"/>
    <col min="9482" max="9482" width="15.42578125" customWidth="1"/>
    <col min="9483" max="9483" width="19" customWidth="1"/>
    <col min="9729" max="9729" width="5.85546875" customWidth="1"/>
    <col min="9730" max="9730" width="45.42578125" customWidth="1"/>
    <col min="9731" max="9731" width="16.140625" customWidth="1"/>
    <col min="9732" max="9732" width="14.140625" customWidth="1"/>
    <col min="9733" max="9736" width="12.42578125" customWidth="1"/>
    <col min="9737" max="9737" width="14.85546875" customWidth="1"/>
    <col min="9738" max="9738" width="15.42578125" customWidth="1"/>
    <col min="9739" max="9739" width="19" customWidth="1"/>
    <col min="9985" max="9985" width="5.85546875" customWidth="1"/>
    <col min="9986" max="9986" width="45.42578125" customWidth="1"/>
    <col min="9987" max="9987" width="16.140625" customWidth="1"/>
    <col min="9988" max="9988" width="14.140625" customWidth="1"/>
    <col min="9989" max="9992" width="12.42578125" customWidth="1"/>
    <col min="9993" max="9993" width="14.85546875" customWidth="1"/>
    <col min="9994" max="9994" width="15.42578125" customWidth="1"/>
    <col min="9995" max="9995" width="19" customWidth="1"/>
    <col min="10241" max="10241" width="5.85546875" customWidth="1"/>
    <col min="10242" max="10242" width="45.42578125" customWidth="1"/>
    <col min="10243" max="10243" width="16.140625" customWidth="1"/>
    <col min="10244" max="10244" width="14.140625" customWidth="1"/>
    <col min="10245" max="10248" width="12.42578125" customWidth="1"/>
    <col min="10249" max="10249" width="14.85546875" customWidth="1"/>
    <col min="10250" max="10250" width="15.42578125" customWidth="1"/>
    <col min="10251" max="10251" width="19" customWidth="1"/>
    <col min="10497" max="10497" width="5.85546875" customWidth="1"/>
    <col min="10498" max="10498" width="45.42578125" customWidth="1"/>
    <col min="10499" max="10499" width="16.140625" customWidth="1"/>
    <col min="10500" max="10500" width="14.140625" customWidth="1"/>
    <col min="10501" max="10504" width="12.42578125" customWidth="1"/>
    <col min="10505" max="10505" width="14.85546875" customWidth="1"/>
    <col min="10506" max="10506" width="15.42578125" customWidth="1"/>
    <col min="10507" max="10507" width="19" customWidth="1"/>
    <col min="10753" max="10753" width="5.85546875" customWidth="1"/>
    <col min="10754" max="10754" width="45.42578125" customWidth="1"/>
    <col min="10755" max="10755" width="16.140625" customWidth="1"/>
    <col min="10756" max="10756" width="14.140625" customWidth="1"/>
    <col min="10757" max="10760" width="12.42578125" customWidth="1"/>
    <col min="10761" max="10761" width="14.85546875" customWidth="1"/>
    <col min="10762" max="10762" width="15.42578125" customWidth="1"/>
    <col min="10763" max="10763" width="19" customWidth="1"/>
    <col min="11009" max="11009" width="5.85546875" customWidth="1"/>
    <col min="11010" max="11010" width="45.42578125" customWidth="1"/>
    <col min="11011" max="11011" width="16.140625" customWidth="1"/>
    <col min="11012" max="11012" width="14.140625" customWidth="1"/>
    <col min="11013" max="11016" width="12.42578125" customWidth="1"/>
    <col min="11017" max="11017" width="14.85546875" customWidth="1"/>
    <col min="11018" max="11018" width="15.42578125" customWidth="1"/>
    <col min="11019" max="11019" width="19" customWidth="1"/>
    <col min="11265" max="11265" width="5.85546875" customWidth="1"/>
    <col min="11266" max="11266" width="45.42578125" customWidth="1"/>
    <col min="11267" max="11267" width="16.140625" customWidth="1"/>
    <col min="11268" max="11268" width="14.140625" customWidth="1"/>
    <col min="11269" max="11272" width="12.42578125" customWidth="1"/>
    <col min="11273" max="11273" width="14.85546875" customWidth="1"/>
    <col min="11274" max="11274" width="15.42578125" customWidth="1"/>
    <col min="11275" max="11275" width="19" customWidth="1"/>
    <col min="11521" max="11521" width="5.85546875" customWidth="1"/>
    <col min="11522" max="11522" width="45.42578125" customWidth="1"/>
    <col min="11523" max="11523" width="16.140625" customWidth="1"/>
    <col min="11524" max="11524" width="14.140625" customWidth="1"/>
    <col min="11525" max="11528" width="12.42578125" customWidth="1"/>
    <col min="11529" max="11529" width="14.85546875" customWidth="1"/>
    <col min="11530" max="11530" width="15.42578125" customWidth="1"/>
    <col min="11531" max="11531" width="19" customWidth="1"/>
    <col min="11777" max="11777" width="5.85546875" customWidth="1"/>
    <col min="11778" max="11778" width="45.42578125" customWidth="1"/>
    <col min="11779" max="11779" width="16.140625" customWidth="1"/>
    <col min="11780" max="11780" width="14.140625" customWidth="1"/>
    <col min="11781" max="11784" width="12.42578125" customWidth="1"/>
    <col min="11785" max="11785" width="14.85546875" customWidth="1"/>
    <col min="11786" max="11786" width="15.42578125" customWidth="1"/>
    <col min="11787" max="11787" width="19" customWidth="1"/>
    <col min="12033" max="12033" width="5.85546875" customWidth="1"/>
    <col min="12034" max="12034" width="45.42578125" customWidth="1"/>
    <col min="12035" max="12035" width="16.140625" customWidth="1"/>
    <col min="12036" max="12036" width="14.140625" customWidth="1"/>
    <col min="12037" max="12040" width="12.42578125" customWidth="1"/>
    <col min="12041" max="12041" width="14.85546875" customWidth="1"/>
    <col min="12042" max="12042" width="15.42578125" customWidth="1"/>
    <col min="12043" max="12043" width="19" customWidth="1"/>
    <col min="12289" max="12289" width="5.85546875" customWidth="1"/>
    <col min="12290" max="12290" width="45.42578125" customWidth="1"/>
    <col min="12291" max="12291" width="16.140625" customWidth="1"/>
    <col min="12292" max="12292" width="14.140625" customWidth="1"/>
    <col min="12293" max="12296" width="12.42578125" customWidth="1"/>
    <col min="12297" max="12297" width="14.85546875" customWidth="1"/>
    <col min="12298" max="12298" width="15.42578125" customWidth="1"/>
    <col min="12299" max="12299" width="19" customWidth="1"/>
    <col min="12545" max="12545" width="5.85546875" customWidth="1"/>
    <col min="12546" max="12546" width="45.42578125" customWidth="1"/>
    <col min="12547" max="12547" width="16.140625" customWidth="1"/>
    <col min="12548" max="12548" width="14.140625" customWidth="1"/>
    <col min="12549" max="12552" width="12.42578125" customWidth="1"/>
    <col min="12553" max="12553" width="14.85546875" customWidth="1"/>
    <col min="12554" max="12554" width="15.42578125" customWidth="1"/>
    <col min="12555" max="12555" width="19" customWidth="1"/>
    <col min="12801" max="12801" width="5.85546875" customWidth="1"/>
    <col min="12802" max="12802" width="45.42578125" customWidth="1"/>
    <col min="12803" max="12803" width="16.140625" customWidth="1"/>
    <col min="12804" max="12804" width="14.140625" customWidth="1"/>
    <col min="12805" max="12808" width="12.42578125" customWidth="1"/>
    <col min="12809" max="12809" width="14.85546875" customWidth="1"/>
    <col min="12810" max="12810" width="15.42578125" customWidth="1"/>
    <col min="12811" max="12811" width="19" customWidth="1"/>
    <col min="13057" max="13057" width="5.85546875" customWidth="1"/>
    <col min="13058" max="13058" width="45.42578125" customWidth="1"/>
    <col min="13059" max="13059" width="16.140625" customWidth="1"/>
    <col min="13060" max="13060" width="14.140625" customWidth="1"/>
    <col min="13061" max="13064" width="12.42578125" customWidth="1"/>
    <col min="13065" max="13065" width="14.85546875" customWidth="1"/>
    <col min="13066" max="13066" width="15.42578125" customWidth="1"/>
    <col min="13067" max="13067" width="19" customWidth="1"/>
    <col min="13313" max="13313" width="5.85546875" customWidth="1"/>
    <col min="13314" max="13314" width="45.42578125" customWidth="1"/>
    <col min="13315" max="13315" width="16.140625" customWidth="1"/>
    <col min="13316" max="13316" width="14.140625" customWidth="1"/>
    <col min="13317" max="13320" width="12.42578125" customWidth="1"/>
    <col min="13321" max="13321" width="14.85546875" customWidth="1"/>
    <col min="13322" max="13322" width="15.42578125" customWidth="1"/>
    <col min="13323" max="13323" width="19" customWidth="1"/>
    <col min="13569" max="13569" width="5.85546875" customWidth="1"/>
    <col min="13570" max="13570" width="45.42578125" customWidth="1"/>
    <col min="13571" max="13571" width="16.140625" customWidth="1"/>
    <col min="13572" max="13572" width="14.140625" customWidth="1"/>
    <col min="13573" max="13576" width="12.42578125" customWidth="1"/>
    <col min="13577" max="13577" width="14.85546875" customWidth="1"/>
    <col min="13578" max="13578" width="15.42578125" customWidth="1"/>
    <col min="13579" max="13579" width="19" customWidth="1"/>
    <col min="13825" max="13825" width="5.85546875" customWidth="1"/>
    <col min="13826" max="13826" width="45.42578125" customWidth="1"/>
    <col min="13827" max="13827" width="16.140625" customWidth="1"/>
    <col min="13828" max="13828" width="14.140625" customWidth="1"/>
    <col min="13829" max="13832" width="12.42578125" customWidth="1"/>
    <col min="13833" max="13833" width="14.85546875" customWidth="1"/>
    <col min="13834" max="13834" width="15.42578125" customWidth="1"/>
    <col min="13835" max="13835" width="19" customWidth="1"/>
    <col min="14081" max="14081" width="5.85546875" customWidth="1"/>
    <col min="14082" max="14082" width="45.42578125" customWidth="1"/>
    <col min="14083" max="14083" width="16.140625" customWidth="1"/>
    <col min="14084" max="14084" width="14.140625" customWidth="1"/>
    <col min="14085" max="14088" width="12.42578125" customWidth="1"/>
    <col min="14089" max="14089" width="14.85546875" customWidth="1"/>
    <col min="14090" max="14090" width="15.42578125" customWidth="1"/>
    <col min="14091" max="14091" width="19" customWidth="1"/>
    <col min="14337" max="14337" width="5.85546875" customWidth="1"/>
    <col min="14338" max="14338" width="45.42578125" customWidth="1"/>
    <col min="14339" max="14339" width="16.140625" customWidth="1"/>
    <col min="14340" max="14340" width="14.140625" customWidth="1"/>
    <col min="14341" max="14344" width="12.42578125" customWidth="1"/>
    <col min="14345" max="14345" width="14.85546875" customWidth="1"/>
    <col min="14346" max="14346" width="15.42578125" customWidth="1"/>
    <col min="14347" max="14347" width="19" customWidth="1"/>
    <col min="14593" max="14593" width="5.85546875" customWidth="1"/>
    <col min="14594" max="14594" width="45.42578125" customWidth="1"/>
    <col min="14595" max="14595" width="16.140625" customWidth="1"/>
    <col min="14596" max="14596" width="14.140625" customWidth="1"/>
    <col min="14597" max="14600" width="12.42578125" customWidth="1"/>
    <col min="14601" max="14601" width="14.85546875" customWidth="1"/>
    <col min="14602" max="14602" width="15.42578125" customWidth="1"/>
    <col min="14603" max="14603" width="19" customWidth="1"/>
    <col min="14849" max="14849" width="5.85546875" customWidth="1"/>
    <col min="14850" max="14850" width="45.42578125" customWidth="1"/>
    <col min="14851" max="14851" width="16.140625" customWidth="1"/>
    <col min="14852" max="14852" width="14.140625" customWidth="1"/>
    <col min="14853" max="14856" width="12.42578125" customWidth="1"/>
    <col min="14857" max="14857" width="14.85546875" customWidth="1"/>
    <col min="14858" max="14858" width="15.42578125" customWidth="1"/>
    <col min="14859" max="14859" width="19" customWidth="1"/>
    <col min="15105" max="15105" width="5.85546875" customWidth="1"/>
    <col min="15106" max="15106" width="45.42578125" customWidth="1"/>
    <col min="15107" max="15107" width="16.140625" customWidth="1"/>
    <col min="15108" max="15108" width="14.140625" customWidth="1"/>
    <col min="15109" max="15112" width="12.42578125" customWidth="1"/>
    <col min="15113" max="15113" width="14.85546875" customWidth="1"/>
    <col min="15114" max="15114" width="15.42578125" customWidth="1"/>
    <col min="15115" max="15115" width="19" customWidth="1"/>
    <col min="15361" max="15361" width="5.85546875" customWidth="1"/>
    <col min="15362" max="15362" width="45.42578125" customWidth="1"/>
    <col min="15363" max="15363" width="16.140625" customWidth="1"/>
    <col min="15364" max="15364" width="14.140625" customWidth="1"/>
    <col min="15365" max="15368" width="12.42578125" customWidth="1"/>
    <col min="15369" max="15369" width="14.85546875" customWidth="1"/>
    <col min="15370" max="15370" width="15.42578125" customWidth="1"/>
    <col min="15371" max="15371" width="19" customWidth="1"/>
    <col min="15617" max="15617" width="5.85546875" customWidth="1"/>
    <col min="15618" max="15618" width="45.42578125" customWidth="1"/>
    <col min="15619" max="15619" width="16.140625" customWidth="1"/>
    <col min="15620" max="15620" width="14.140625" customWidth="1"/>
    <col min="15621" max="15624" width="12.42578125" customWidth="1"/>
    <col min="15625" max="15625" width="14.85546875" customWidth="1"/>
    <col min="15626" max="15626" width="15.42578125" customWidth="1"/>
    <col min="15627" max="15627" width="19" customWidth="1"/>
    <col min="15873" max="15873" width="5.85546875" customWidth="1"/>
    <col min="15874" max="15874" width="45.42578125" customWidth="1"/>
    <col min="15875" max="15875" width="16.140625" customWidth="1"/>
    <col min="15876" max="15876" width="14.140625" customWidth="1"/>
    <col min="15877" max="15880" width="12.42578125" customWidth="1"/>
    <col min="15881" max="15881" width="14.85546875" customWidth="1"/>
    <col min="15882" max="15882" width="15.42578125" customWidth="1"/>
    <col min="15883" max="15883" width="19" customWidth="1"/>
    <col min="16129" max="16129" width="5.85546875" customWidth="1"/>
    <col min="16130" max="16130" width="45.42578125" customWidth="1"/>
    <col min="16131" max="16131" width="16.140625" customWidth="1"/>
    <col min="16132" max="16132" width="14.140625" customWidth="1"/>
    <col min="16133" max="16136" width="12.42578125" customWidth="1"/>
    <col min="16137" max="16137" width="14.85546875" customWidth="1"/>
    <col min="16138" max="16138" width="15.42578125" customWidth="1"/>
    <col min="16139" max="16139" width="19" customWidth="1"/>
  </cols>
  <sheetData>
    <row r="1" spans="1:12" s="83" customFormat="1" ht="18.75">
      <c r="B1" s="375" t="s">
        <v>381</v>
      </c>
      <c r="C1" s="375"/>
      <c r="D1" s="375"/>
      <c r="E1" s="375"/>
      <c r="F1" s="375"/>
      <c r="G1" s="375"/>
      <c r="H1" s="375"/>
      <c r="I1" s="375"/>
      <c r="J1" s="375"/>
      <c r="K1" s="84"/>
    </row>
    <row r="2" spans="1:12" s="83" customFormat="1" ht="26.25" customHeight="1">
      <c r="B2" s="376" t="s">
        <v>284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12" s="83" customFormat="1" ht="31.15" customHeight="1">
      <c r="A3" s="336" t="e">
        <f>'9. DN'!A3:L3</f>
        <v>#REF!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4" spans="1:12" s="17" customFormat="1" ht="18.75" customHeight="1">
      <c r="A4" s="338" t="s">
        <v>26</v>
      </c>
      <c r="B4" s="338" t="s">
        <v>116</v>
      </c>
      <c r="C4" s="338" t="s">
        <v>76</v>
      </c>
      <c r="D4" s="349" t="s">
        <v>137</v>
      </c>
      <c r="E4" s="351" t="s">
        <v>50</v>
      </c>
      <c r="F4" s="346" t="s">
        <v>39</v>
      </c>
      <c r="G4" s="346"/>
      <c r="H4" s="346"/>
      <c r="I4" s="346"/>
      <c r="J4" s="346"/>
      <c r="K4" s="346"/>
      <c r="L4" s="346" t="s">
        <v>243</v>
      </c>
    </row>
    <row r="5" spans="1:12" s="17" customFormat="1" ht="33">
      <c r="A5" s="339"/>
      <c r="B5" s="339"/>
      <c r="C5" s="339"/>
      <c r="D5" s="350"/>
      <c r="E5" s="351"/>
      <c r="F5" s="1" t="s">
        <v>19</v>
      </c>
      <c r="G5" s="1" t="s">
        <v>21</v>
      </c>
      <c r="H5" s="1" t="s">
        <v>23</v>
      </c>
      <c r="I5" s="1" t="s">
        <v>22</v>
      </c>
      <c r="J5" s="1" t="s">
        <v>24</v>
      </c>
      <c r="K5" s="1" t="s">
        <v>20</v>
      </c>
      <c r="L5" s="346"/>
    </row>
    <row r="6" spans="1:12" s="178" customFormat="1" ht="18.75">
      <c r="A6" s="175" t="s">
        <v>6</v>
      </c>
      <c r="B6" s="85" t="s">
        <v>259</v>
      </c>
      <c r="C6" s="176"/>
      <c r="D6" s="176">
        <v>232</v>
      </c>
      <c r="E6" s="85">
        <v>247</v>
      </c>
      <c r="F6" s="85">
        <v>82</v>
      </c>
      <c r="G6" s="85">
        <v>127</v>
      </c>
      <c r="H6" s="85">
        <v>160</v>
      </c>
      <c r="I6" s="85">
        <v>186</v>
      </c>
      <c r="J6" s="85">
        <v>202</v>
      </c>
      <c r="K6" s="85">
        <v>202</v>
      </c>
      <c r="L6" s="177">
        <v>300</v>
      </c>
    </row>
    <row r="7" spans="1:12" s="83" customFormat="1" ht="18.75">
      <c r="A7" s="63">
        <v>1</v>
      </c>
      <c r="B7" s="86" t="s">
        <v>260</v>
      </c>
      <c r="C7" s="69" t="s">
        <v>259</v>
      </c>
      <c r="D7" s="69">
        <v>232</v>
      </c>
      <c r="E7" s="86">
        <v>247</v>
      </c>
      <c r="F7" s="86">
        <v>82</v>
      </c>
      <c r="G7" s="86">
        <v>127</v>
      </c>
      <c r="H7" s="86">
        <v>160</v>
      </c>
      <c r="I7" s="86">
        <v>186</v>
      </c>
      <c r="J7" s="86">
        <v>202</v>
      </c>
      <c r="K7" s="86">
        <v>202</v>
      </c>
      <c r="L7" s="68">
        <v>300</v>
      </c>
    </row>
    <row r="8" spans="1:12" s="83" customFormat="1" ht="18.75">
      <c r="A8" s="63"/>
      <c r="B8" s="86" t="s">
        <v>11</v>
      </c>
      <c r="C8" s="87"/>
      <c r="D8" s="69"/>
      <c r="E8" s="86"/>
      <c r="F8" s="86"/>
      <c r="G8" s="86"/>
      <c r="H8" s="86"/>
      <c r="I8" s="86"/>
      <c r="J8" s="86"/>
      <c r="K8" s="86"/>
      <c r="L8" s="68"/>
    </row>
    <row r="9" spans="1:12" s="83" customFormat="1" ht="18.75">
      <c r="A9" s="88" t="s">
        <v>31</v>
      </c>
      <c r="B9" s="89" t="s">
        <v>261</v>
      </c>
      <c r="C9" s="69" t="s">
        <v>259</v>
      </c>
      <c r="D9" s="69">
        <v>97</v>
      </c>
      <c r="E9" s="86">
        <v>105</v>
      </c>
      <c r="F9" s="86">
        <v>21</v>
      </c>
      <c r="G9" s="86">
        <v>52</v>
      </c>
      <c r="H9" s="86">
        <v>35</v>
      </c>
      <c r="I9" s="86">
        <v>43</v>
      </c>
      <c r="J9" s="86">
        <v>25</v>
      </c>
      <c r="K9" s="86">
        <v>176</v>
      </c>
      <c r="L9" s="68">
        <v>100</v>
      </c>
    </row>
    <row r="10" spans="1:12" s="83" customFormat="1" ht="18.75">
      <c r="A10" s="88" t="s">
        <v>31</v>
      </c>
      <c r="B10" s="89" t="s">
        <v>262</v>
      </c>
      <c r="C10" s="69" t="s">
        <v>259</v>
      </c>
      <c r="D10" s="69">
        <v>22</v>
      </c>
      <c r="E10" s="86">
        <v>20</v>
      </c>
      <c r="F10" s="86">
        <v>161</v>
      </c>
      <c r="G10" s="86">
        <v>9</v>
      </c>
      <c r="H10" s="86">
        <v>5</v>
      </c>
      <c r="I10" s="86">
        <v>18</v>
      </c>
      <c r="J10" s="86">
        <v>13</v>
      </c>
      <c r="K10" s="86">
        <v>206</v>
      </c>
      <c r="L10" s="68">
        <v>10</v>
      </c>
    </row>
    <row r="11" spans="1:12" s="83" customFormat="1" ht="18.75">
      <c r="A11" s="63">
        <v>2</v>
      </c>
      <c r="B11" s="86" t="s">
        <v>263</v>
      </c>
      <c r="C11" s="69" t="s">
        <v>264</v>
      </c>
      <c r="D11" s="69">
        <v>2176</v>
      </c>
      <c r="E11" s="86">
        <v>2176</v>
      </c>
      <c r="F11" s="86">
        <v>984</v>
      </c>
      <c r="G11" s="86">
        <v>1262</v>
      </c>
      <c r="H11" s="86">
        <v>1270</v>
      </c>
      <c r="I11" s="86">
        <v>1744</v>
      </c>
      <c r="J11" s="173">
        <v>1809</v>
      </c>
      <c r="K11" s="173">
        <v>1809</v>
      </c>
      <c r="L11" s="174">
        <v>3000</v>
      </c>
    </row>
    <row r="12" spans="1:12" s="83" customFormat="1" ht="18.75">
      <c r="A12" s="63">
        <v>3</v>
      </c>
      <c r="B12" s="86" t="s">
        <v>265</v>
      </c>
      <c r="C12" s="69" t="s">
        <v>264</v>
      </c>
      <c r="D12" s="69">
        <v>1754</v>
      </c>
      <c r="E12" s="86">
        <v>1700</v>
      </c>
      <c r="F12" s="86">
        <v>1020</v>
      </c>
      <c r="G12" s="86">
        <v>1350</v>
      </c>
      <c r="H12" s="86">
        <v>1650</v>
      </c>
      <c r="I12" s="86">
        <v>2120</v>
      </c>
      <c r="J12" s="86">
        <v>2166</v>
      </c>
      <c r="K12" s="86">
        <f>J12</f>
        <v>2166</v>
      </c>
      <c r="L12" s="68">
        <v>3500</v>
      </c>
    </row>
    <row r="13" spans="1:12" s="83" customFormat="1" ht="33">
      <c r="A13" s="63"/>
      <c r="B13" s="86" t="s">
        <v>266</v>
      </c>
      <c r="C13" s="69" t="s">
        <v>264</v>
      </c>
      <c r="D13" s="69">
        <v>594</v>
      </c>
      <c r="E13" s="86">
        <v>590</v>
      </c>
      <c r="F13" s="86">
        <v>700</v>
      </c>
      <c r="G13" s="86">
        <v>1152</v>
      </c>
      <c r="H13" s="86">
        <v>1150</v>
      </c>
      <c r="I13" s="86">
        <v>1650</v>
      </c>
      <c r="J13" s="86">
        <v>1800</v>
      </c>
      <c r="K13" s="86">
        <v>1800</v>
      </c>
      <c r="L13" s="68">
        <v>2600</v>
      </c>
    </row>
    <row r="14" spans="1:12" s="93" customFormat="1" ht="18.75">
      <c r="A14" s="90" t="s">
        <v>7</v>
      </c>
      <c r="B14" s="91" t="s">
        <v>267</v>
      </c>
      <c r="C14" s="92"/>
      <c r="D14" s="92">
        <v>0</v>
      </c>
      <c r="E14" s="91">
        <v>0</v>
      </c>
      <c r="F14" s="91">
        <v>0</v>
      </c>
      <c r="G14" s="91">
        <v>0</v>
      </c>
      <c r="H14" s="91">
        <v>0</v>
      </c>
      <c r="I14" s="91">
        <v>1</v>
      </c>
      <c r="J14" s="91">
        <v>1</v>
      </c>
      <c r="K14" s="91">
        <v>2</v>
      </c>
      <c r="L14" s="99">
        <v>3</v>
      </c>
    </row>
    <row r="15" spans="1:12" s="83" customFormat="1" ht="33">
      <c r="A15" s="63">
        <v>1</v>
      </c>
      <c r="B15" s="86" t="s">
        <v>268</v>
      </c>
      <c r="C15" s="69" t="s">
        <v>267</v>
      </c>
      <c r="D15" s="69">
        <v>0</v>
      </c>
      <c r="E15" s="86">
        <v>1</v>
      </c>
      <c r="F15" s="86">
        <v>0</v>
      </c>
      <c r="G15" s="86">
        <v>0</v>
      </c>
      <c r="H15" s="86">
        <v>0</v>
      </c>
      <c r="I15" s="86">
        <v>1</v>
      </c>
      <c r="J15" s="86">
        <v>1</v>
      </c>
      <c r="K15" s="86">
        <v>2</v>
      </c>
      <c r="L15" s="68">
        <v>3</v>
      </c>
    </row>
    <row r="16" spans="1:12" s="83" customFormat="1" ht="18.75">
      <c r="A16" s="63"/>
      <c r="B16" s="86" t="s">
        <v>269</v>
      </c>
      <c r="C16" s="69"/>
      <c r="D16" s="69"/>
      <c r="E16" s="86"/>
      <c r="F16" s="86"/>
      <c r="G16" s="86"/>
      <c r="H16" s="86"/>
      <c r="I16" s="86"/>
      <c r="J16" s="86"/>
      <c r="K16" s="86"/>
      <c r="L16" s="68"/>
    </row>
    <row r="17" spans="1:12" s="83" customFormat="1" ht="33">
      <c r="A17" s="88" t="s">
        <v>31</v>
      </c>
      <c r="B17" s="86" t="s">
        <v>270</v>
      </c>
      <c r="C17" s="69" t="s">
        <v>267</v>
      </c>
      <c r="D17" s="69">
        <v>0</v>
      </c>
      <c r="E17" s="86">
        <v>1</v>
      </c>
      <c r="F17" s="86">
        <v>0</v>
      </c>
      <c r="G17" s="86">
        <v>0</v>
      </c>
      <c r="H17" s="86">
        <v>0</v>
      </c>
      <c r="I17" s="86">
        <v>1</v>
      </c>
      <c r="J17" s="86">
        <v>1</v>
      </c>
      <c r="K17" s="86">
        <v>2</v>
      </c>
      <c r="L17" s="68">
        <v>1</v>
      </c>
    </row>
    <row r="18" spans="1:12" s="83" customFormat="1" ht="33">
      <c r="A18" s="88" t="s">
        <v>31</v>
      </c>
      <c r="B18" s="86" t="s">
        <v>271</v>
      </c>
      <c r="C18" s="69" t="s">
        <v>267</v>
      </c>
      <c r="D18" s="69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68">
        <v>0</v>
      </c>
    </row>
    <row r="19" spans="1:12" s="97" customFormat="1" ht="18.75">
      <c r="A19" s="94">
        <v>2</v>
      </c>
      <c r="B19" s="95" t="s">
        <v>272</v>
      </c>
      <c r="C19" s="96" t="s">
        <v>259</v>
      </c>
      <c r="D19" s="96">
        <v>0</v>
      </c>
      <c r="E19" s="95"/>
      <c r="F19" s="95"/>
      <c r="G19" s="95"/>
      <c r="H19" s="95"/>
      <c r="I19" s="95">
        <v>7</v>
      </c>
      <c r="J19" s="95">
        <v>8</v>
      </c>
      <c r="K19" s="95">
        <v>15</v>
      </c>
      <c r="L19" s="100">
        <v>22</v>
      </c>
    </row>
    <row r="20" spans="1:12" s="97" customFormat="1" ht="18.75">
      <c r="A20" s="94">
        <v>3</v>
      </c>
      <c r="B20" s="95" t="s">
        <v>273</v>
      </c>
      <c r="C20" s="96" t="s">
        <v>264</v>
      </c>
      <c r="D20" s="96">
        <v>0</v>
      </c>
      <c r="E20" s="95"/>
      <c r="F20" s="95"/>
      <c r="G20" s="95"/>
      <c r="H20" s="95"/>
      <c r="I20" s="95">
        <v>56</v>
      </c>
      <c r="J20" s="95">
        <v>64</v>
      </c>
      <c r="K20" s="95">
        <v>120</v>
      </c>
      <c r="L20" s="100">
        <v>176</v>
      </c>
    </row>
    <row r="21" spans="1:12" s="93" customFormat="1" ht="18.75">
      <c r="A21" s="90" t="s">
        <v>8</v>
      </c>
      <c r="B21" s="91" t="s">
        <v>274</v>
      </c>
      <c r="C21" s="92"/>
      <c r="D21" s="92">
        <v>90</v>
      </c>
      <c r="E21" s="91">
        <v>350</v>
      </c>
      <c r="F21" s="91">
        <v>51</v>
      </c>
      <c r="G21" s="91">
        <v>60</v>
      </c>
      <c r="H21" s="91">
        <v>66</v>
      </c>
      <c r="I21" s="91">
        <v>127</v>
      </c>
      <c r="J21" s="91">
        <v>168</v>
      </c>
      <c r="K21" s="91">
        <v>168</v>
      </c>
      <c r="L21" s="99">
        <v>350</v>
      </c>
    </row>
    <row r="22" spans="1:12" s="83" customFormat="1" ht="18.75">
      <c r="A22" s="63">
        <v>1</v>
      </c>
      <c r="B22" s="86" t="s">
        <v>275</v>
      </c>
      <c r="C22" s="69" t="s">
        <v>274</v>
      </c>
      <c r="D22" s="69">
        <v>90</v>
      </c>
      <c r="E22" s="86">
        <v>350</v>
      </c>
      <c r="F22" s="86">
        <v>51</v>
      </c>
      <c r="G22" s="86">
        <v>60</v>
      </c>
      <c r="H22" s="86">
        <v>66</v>
      </c>
      <c r="I22" s="86">
        <v>127</v>
      </c>
      <c r="J22" s="86">
        <v>168</v>
      </c>
      <c r="K22" s="86">
        <v>168</v>
      </c>
      <c r="L22" s="68">
        <v>350</v>
      </c>
    </row>
    <row r="23" spans="1:12" s="83" customFormat="1" ht="33">
      <c r="A23" s="63"/>
      <c r="B23" s="98" t="s">
        <v>276</v>
      </c>
      <c r="C23" s="69"/>
      <c r="D23" s="69">
        <v>90</v>
      </c>
      <c r="E23" s="86">
        <v>350</v>
      </c>
      <c r="F23" s="86">
        <v>51</v>
      </c>
      <c r="G23" s="86">
        <v>60</v>
      </c>
      <c r="H23" s="86">
        <v>66</v>
      </c>
      <c r="I23" s="86">
        <v>127</v>
      </c>
      <c r="J23" s="86">
        <v>168</v>
      </c>
      <c r="K23" s="86">
        <v>168</v>
      </c>
      <c r="L23" s="68">
        <v>350</v>
      </c>
    </row>
    <row r="24" spans="1:12" s="83" customFormat="1" ht="18.75">
      <c r="A24" s="63">
        <v>2</v>
      </c>
      <c r="B24" s="86" t="s">
        <v>277</v>
      </c>
      <c r="C24" s="69" t="s">
        <v>278</v>
      </c>
      <c r="D24" s="69">
        <v>720</v>
      </c>
      <c r="E24" s="86">
        <v>2000</v>
      </c>
      <c r="F24" s="86">
        <v>153</v>
      </c>
      <c r="G24" s="86">
        <v>300</v>
      </c>
      <c r="H24" s="86">
        <v>380</v>
      </c>
      <c r="I24" s="86">
        <v>472</v>
      </c>
      <c r="J24" s="86">
        <v>850</v>
      </c>
      <c r="K24" s="86">
        <v>850</v>
      </c>
      <c r="L24" s="68">
        <v>1960</v>
      </c>
    </row>
    <row r="25" spans="1:12" s="83" customFormat="1" ht="33">
      <c r="A25" s="63"/>
      <c r="B25" s="98" t="s">
        <v>279</v>
      </c>
      <c r="C25" s="69" t="s">
        <v>264</v>
      </c>
      <c r="D25" s="69">
        <v>720</v>
      </c>
      <c r="E25" s="86">
        <v>2000</v>
      </c>
      <c r="F25" s="86">
        <v>153</v>
      </c>
      <c r="G25" s="86">
        <v>300</v>
      </c>
      <c r="H25" s="86">
        <v>380</v>
      </c>
      <c r="I25" s="86">
        <v>472</v>
      </c>
      <c r="J25" s="86">
        <v>850</v>
      </c>
      <c r="K25" s="86">
        <v>850</v>
      </c>
      <c r="L25" s="68">
        <v>1960</v>
      </c>
    </row>
    <row r="26" spans="1:12" s="83" customFormat="1" ht="18.75">
      <c r="A26" s="63">
        <v>3</v>
      </c>
      <c r="B26" s="86" t="s">
        <v>280</v>
      </c>
      <c r="C26" s="69" t="s">
        <v>264</v>
      </c>
      <c r="D26" s="69">
        <v>810</v>
      </c>
      <c r="E26" s="86">
        <v>2500</v>
      </c>
      <c r="F26" s="86">
        <v>200</v>
      </c>
      <c r="G26" s="86">
        <v>358</v>
      </c>
      <c r="H26" s="86">
        <v>420</v>
      </c>
      <c r="I26" s="86">
        <v>500</v>
      </c>
      <c r="J26" s="86">
        <v>680</v>
      </c>
      <c r="K26" s="86">
        <v>680</v>
      </c>
      <c r="L26" s="68">
        <v>2200</v>
      </c>
    </row>
    <row r="27" spans="1:12" s="83" customFormat="1" ht="18.75">
      <c r="A27" s="63"/>
      <c r="B27" s="86" t="s">
        <v>281</v>
      </c>
      <c r="C27" s="69"/>
      <c r="D27" s="69"/>
      <c r="E27" s="86"/>
      <c r="F27" s="86"/>
      <c r="G27" s="86"/>
      <c r="H27" s="86"/>
      <c r="I27" s="86"/>
      <c r="J27" s="86"/>
      <c r="K27" s="86"/>
      <c r="L27" s="68"/>
    </row>
    <row r="28" spans="1:12" s="83" customFormat="1" ht="18.75">
      <c r="A28" s="88" t="s">
        <v>31</v>
      </c>
      <c r="B28" s="86" t="s">
        <v>282</v>
      </c>
      <c r="C28" s="69" t="s">
        <v>264</v>
      </c>
      <c r="D28" s="69">
        <v>687</v>
      </c>
      <c r="E28" s="86">
        <v>1200</v>
      </c>
      <c r="F28" s="86">
        <v>150</v>
      </c>
      <c r="G28" s="86">
        <v>290</v>
      </c>
      <c r="H28" s="86">
        <v>360</v>
      </c>
      <c r="I28" s="86">
        <v>450</v>
      </c>
      <c r="J28" s="86">
        <v>672</v>
      </c>
      <c r="K28" s="86">
        <v>672</v>
      </c>
      <c r="L28" s="68">
        <v>1750</v>
      </c>
    </row>
    <row r="29" spans="1:12" s="83" customFormat="1" ht="33">
      <c r="A29" s="88" t="s">
        <v>31</v>
      </c>
      <c r="B29" s="86" t="s">
        <v>283</v>
      </c>
      <c r="C29" s="69" t="s">
        <v>264</v>
      </c>
      <c r="D29" s="69">
        <v>687</v>
      </c>
      <c r="E29" s="86">
        <v>1200</v>
      </c>
      <c r="F29" s="86">
        <v>150</v>
      </c>
      <c r="G29" s="86">
        <v>290</v>
      </c>
      <c r="H29" s="86">
        <v>360</v>
      </c>
      <c r="I29" s="86">
        <v>450</v>
      </c>
      <c r="J29" s="86">
        <v>672</v>
      </c>
      <c r="K29" s="86">
        <v>672</v>
      </c>
      <c r="L29" s="68">
        <v>1750</v>
      </c>
    </row>
  </sheetData>
  <mergeCells count="10">
    <mergeCell ref="L4:L5"/>
    <mergeCell ref="B1:J1"/>
    <mergeCell ref="A4:A5"/>
    <mergeCell ref="B4:B5"/>
    <mergeCell ref="C4:C5"/>
    <mergeCell ref="D4:D5"/>
    <mergeCell ref="E4:E5"/>
    <mergeCell ref="F4:K4"/>
    <mergeCell ref="B2:L2"/>
    <mergeCell ref="A3:L3"/>
  </mergeCells>
  <pageMargins left="0.7" right="0.19" top="0.55000000000000004" bottom="0.46" header="0.3" footer="0.3"/>
  <pageSetup paperSize="9" scale="68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IG41"/>
  <sheetViews>
    <sheetView zoomScale="85" zoomScaleNormal="85" workbookViewId="0">
      <selection activeCell="G11" sqref="G11"/>
    </sheetView>
  </sheetViews>
  <sheetFormatPr defaultRowHeight="18.75"/>
  <cols>
    <col min="1" max="1" width="8" style="23" customWidth="1"/>
    <col min="2" max="2" width="53.140625" style="21" customWidth="1"/>
    <col min="3" max="3" width="20.42578125" style="23" customWidth="1"/>
    <col min="4" max="4" width="14.28515625" style="23" customWidth="1"/>
    <col min="5" max="252" width="9.140625" style="21"/>
    <col min="253" max="253" width="8" style="21" customWidth="1"/>
    <col min="254" max="254" width="60.42578125" style="21" customWidth="1"/>
    <col min="255" max="255" width="20.42578125" style="21" customWidth="1"/>
    <col min="256" max="256" width="9.140625" style="21" customWidth="1"/>
    <col min="257" max="257" width="0" style="21" hidden="1" customWidth="1"/>
    <col min="258" max="508" width="9.140625" style="21"/>
    <col min="509" max="509" width="8" style="21" customWidth="1"/>
    <col min="510" max="510" width="60.42578125" style="21" customWidth="1"/>
    <col min="511" max="511" width="20.42578125" style="21" customWidth="1"/>
    <col min="512" max="512" width="9.140625" style="21" customWidth="1"/>
    <col min="513" max="513" width="0" style="21" hidden="1" customWidth="1"/>
    <col min="514" max="764" width="9.140625" style="21"/>
    <col min="765" max="765" width="8" style="21" customWidth="1"/>
    <col min="766" max="766" width="60.42578125" style="21" customWidth="1"/>
    <col min="767" max="767" width="20.42578125" style="21" customWidth="1"/>
    <col min="768" max="768" width="9.140625" style="21" customWidth="1"/>
    <col min="769" max="769" width="0" style="21" hidden="1" customWidth="1"/>
    <col min="770" max="1020" width="9.140625" style="21"/>
    <col min="1021" max="1021" width="8" style="21" customWidth="1"/>
    <col min="1022" max="1022" width="60.42578125" style="21" customWidth="1"/>
    <col min="1023" max="1023" width="20.42578125" style="21" customWidth="1"/>
    <col min="1024" max="1024" width="9.140625" style="21" customWidth="1"/>
    <col min="1025" max="1025" width="0" style="21" hidden="1" customWidth="1"/>
    <col min="1026" max="1276" width="9.140625" style="21"/>
    <col min="1277" max="1277" width="8" style="21" customWidth="1"/>
    <col min="1278" max="1278" width="60.42578125" style="21" customWidth="1"/>
    <col min="1279" max="1279" width="20.42578125" style="21" customWidth="1"/>
    <col min="1280" max="1280" width="9.140625" style="21" customWidth="1"/>
    <col min="1281" max="1281" width="0" style="21" hidden="1" customWidth="1"/>
    <col min="1282" max="1532" width="9.140625" style="21"/>
    <col min="1533" max="1533" width="8" style="21" customWidth="1"/>
    <col min="1534" max="1534" width="60.42578125" style="21" customWidth="1"/>
    <col min="1535" max="1535" width="20.42578125" style="21" customWidth="1"/>
    <col min="1536" max="1536" width="9.140625" style="21" customWidth="1"/>
    <col min="1537" max="1537" width="0" style="21" hidden="1" customWidth="1"/>
    <col min="1538" max="1788" width="9.140625" style="21"/>
    <col min="1789" max="1789" width="8" style="21" customWidth="1"/>
    <col min="1790" max="1790" width="60.42578125" style="21" customWidth="1"/>
    <col min="1791" max="1791" width="20.42578125" style="21" customWidth="1"/>
    <col min="1792" max="1792" width="9.140625" style="21" customWidth="1"/>
    <col min="1793" max="1793" width="0" style="21" hidden="1" customWidth="1"/>
    <col min="1794" max="2044" width="9.140625" style="21"/>
    <col min="2045" max="2045" width="8" style="21" customWidth="1"/>
    <col min="2046" max="2046" width="60.42578125" style="21" customWidth="1"/>
    <col min="2047" max="2047" width="20.42578125" style="21" customWidth="1"/>
    <col min="2048" max="2048" width="9.140625" style="21" customWidth="1"/>
    <col min="2049" max="2049" width="0" style="21" hidden="1" customWidth="1"/>
    <col min="2050" max="2300" width="9.140625" style="21"/>
    <col min="2301" max="2301" width="8" style="21" customWidth="1"/>
    <col min="2302" max="2302" width="60.42578125" style="21" customWidth="1"/>
    <col min="2303" max="2303" width="20.42578125" style="21" customWidth="1"/>
    <col min="2304" max="2304" width="9.140625" style="21" customWidth="1"/>
    <col min="2305" max="2305" width="0" style="21" hidden="1" customWidth="1"/>
    <col min="2306" max="2556" width="9.140625" style="21"/>
    <col min="2557" max="2557" width="8" style="21" customWidth="1"/>
    <col min="2558" max="2558" width="60.42578125" style="21" customWidth="1"/>
    <col min="2559" max="2559" width="20.42578125" style="21" customWidth="1"/>
    <col min="2560" max="2560" width="9.140625" style="21" customWidth="1"/>
    <col min="2561" max="2561" width="0" style="21" hidden="1" customWidth="1"/>
    <col min="2562" max="2812" width="9.140625" style="21"/>
    <col min="2813" max="2813" width="8" style="21" customWidth="1"/>
    <col min="2814" max="2814" width="60.42578125" style="21" customWidth="1"/>
    <col min="2815" max="2815" width="20.42578125" style="21" customWidth="1"/>
    <col min="2816" max="2816" width="9.140625" style="21" customWidth="1"/>
    <col min="2817" max="2817" width="0" style="21" hidden="1" customWidth="1"/>
    <col min="2818" max="3068" width="9.140625" style="21"/>
    <col min="3069" max="3069" width="8" style="21" customWidth="1"/>
    <col min="3070" max="3070" width="60.42578125" style="21" customWidth="1"/>
    <col min="3071" max="3071" width="20.42578125" style="21" customWidth="1"/>
    <col min="3072" max="3072" width="9.140625" style="21" customWidth="1"/>
    <col min="3073" max="3073" width="0" style="21" hidden="1" customWidth="1"/>
    <col min="3074" max="3324" width="9.140625" style="21"/>
    <col min="3325" max="3325" width="8" style="21" customWidth="1"/>
    <col min="3326" max="3326" width="60.42578125" style="21" customWidth="1"/>
    <col min="3327" max="3327" width="20.42578125" style="21" customWidth="1"/>
    <col min="3328" max="3328" width="9.140625" style="21" customWidth="1"/>
    <col min="3329" max="3329" width="0" style="21" hidden="1" customWidth="1"/>
    <col min="3330" max="3580" width="9.140625" style="21"/>
    <col min="3581" max="3581" width="8" style="21" customWidth="1"/>
    <col min="3582" max="3582" width="60.42578125" style="21" customWidth="1"/>
    <col min="3583" max="3583" width="20.42578125" style="21" customWidth="1"/>
    <col min="3584" max="3584" width="9.140625" style="21" customWidth="1"/>
    <col min="3585" max="3585" width="0" style="21" hidden="1" customWidth="1"/>
    <col min="3586" max="3836" width="9.140625" style="21"/>
    <col min="3837" max="3837" width="8" style="21" customWidth="1"/>
    <col min="3838" max="3838" width="60.42578125" style="21" customWidth="1"/>
    <col min="3839" max="3839" width="20.42578125" style="21" customWidth="1"/>
    <col min="3840" max="3840" width="9.140625" style="21" customWidth="1"/>
    <col min="3841" max="3841" width="0" style="21" hidden="1" customWidth="1"/>
    <col min="3842" max="4092" width="9.140625" style="21"/>
    <col min="4093" max="4093" width="8" style="21" customWidth="1"/>
    <col min="4094" max="4094" width="60.42578125" style="21" customWidth="1"/>
    <col min="4095" max="4095" width="20.42578125" style="21" customWidth="1"/>
    <col min="4096" max="4096" width="9.140625" style="21" customWidth="1"/>
    <col min="4097" max="4097" width="0" style="21" hidden="1" customWidth="1"/>
    <col min="4098" max="4348" width="9.140625" style="21"/>
    <col min="4349" max="4349" width="8" style="21" customWidth="1"/>
    <col min="4350" max="4350" width="60.42578125" style="21" customWidth="1"/>
    <col min="4351" max="4351" width="20.42578125" style="21" customWidth="1"/>
    <col min="4352" max="4352" width="9.140625" style="21" customWidth="1"/>
    <col min="4353" max="4353" width="0" style="21" hidden="1" customWidth="1"/>
    <col min="4354" max="4604" width="9.140625" style="21"/>
    <col min="4605" max="4605" width="8" style="21" customWidth="1"/>
    <col min="4606" max="4606" width="60.42578125" style="21" customWidth="1"/>
    <col min="4607" max="4607" width="20.42578125" style="21" customWidth="1"/>
    <col min="4608" max="4608" width="9.140625" style="21" customWidth="1"/>
    <col min="4609" max="4609" width="0" style="21" hidden="1" customWidth="1"/>
    <col min="4610" max="4860" width="9.140625" style="21"/>
    <col min="4861" max="4861" width="8" style="21" customWidth="1"/>
    <col min="4862" max="4862" width="60.42578125" style="21" customWidth="1"/>
    <col min="4863" max="4863" width="20.42578125" style="21" customWidth="1"/>
    <col min="4864" max="4864" width="9.140625" style="21" customWidth="1"/>
    <col min="4865" max="4865" width="0" style="21" hidden="1" customWidth="1"/>
    <col min="4866" max="5116" width="9.140625" style="21"/>
    <col min="5117" max="5117" width="8" style="21" customWidth="1"/>
    <col min="5118" max="5118" width="60.42578125" style="21" customWidth="1"/>
    <col min="5119" max="5119" width="20.42578125" style="21" customWidth="1"/>
    <col min="5120" max="5120" width="9.140625" style="21" customWidth="1"/>
    <col min="5121" max="5121" width="0" style="21" hidden="1" customWidth="1"/>
    <col min="5122" max="5372" width="9.140625" style="21"/>
    <col min="5373" max="5373" width="8" style="21" customWidth="1"/>
    <col min="5374" max="5374" width="60.42578125" style="21" customWidth="1"/>
    <col min="5375" max="5375" width="20.42578125" style="21" customWidth="1"/>
    <col min="5376" max="5376" width="9.140625" style="21" customWidth="1"/>
    <col min="5377" max="5377" width="0" style="21" hidden="1" customWidth="1"/>
    <col min="5378" max="5628" width="9.140625" style="21"/>
    <col min="5629" max="5629" width="8" style="21" customWidth="1"/>
    <col min="5630" max="5630" width="60.42578125" style="21" customWidth="1"/>
    <col min="5631" max="5631" width="20.42578125" style="21" customWidth="1"/>
    <col min="5632" max="5632" width="9.140625" style="21" customWidth="1"/>
    <col min="5633" max="5633" width="0" style="21" hidden="1" customWidth="1"/>
    <col min="5634" max="5884" width="9.140625" style="21"/>
    <col min="5885" max="5885" width="8" style="21" customWidth="1"/>
    <col min="5886" max="5886" width="60.42578125" style="21" customWidth="1"/>
    <col min="5887" max="5887" width="20.42578125" style="21" customWidth="1"/>
    <col min="5888" max="5888" width="9.140625" style="21" customWidth="1"/>
    <col min="5889" max="5889" width="0" style="21" hidden="1" customWidth="1"/>
    <col min="5890" max="6140" width="9.140625" style="21"/>
    <col min="6141" max="6141" width="8" style="21" customWidth="1"/>
    <col min="6142" max="6142" width="60.42578125" style="21" customWidth="1"/>
    <col min="6143" max="6143" width="20.42578125" style="21" customWidth="1"/>
    <col min="6144" max="6144" width="9.140625" style="21" customWidth="1"/>
    <col min="6145" max="6145" width="0" style="21" hidden="1" customWidth="1"/>
    <col min="6146" max="6396" width="9.140625" style="21"/>
    <col min="6397" max="6397" width="8" style="21" customWidth="1"/>
    <col min="6398" max="6398" width="60.42578125" style="21" customWidth="1"/>
    <col min="6399" max="6399" width="20.42578125" style="21" customWidth="1"/>
    <col min="6400" max="6400" width="9.140625" style="21" customWidth="1"/>
    <col min="6401" max="6401" width="0" style="21" hidden="1" customWidth="1"/>
    <col min="6402" max="6652" width="9.140625" style="21"/>
    <col min="6653" max="6653" width="8" style="21" customWidth="1"/>
    <col min="6654" max="6654" width="60.42578125" style="21" customWidth="1"/>
    <col min="6655" max="6655" width="20.42578125" style="21" customWidth="1"/>
    <col min="6656" max="6656" width="9.140625" style="21" customWidth="1"/>
    <col min="6657" max="6657" width="0" style="21" hidden="1" customWidth="1"/>
    <col min="6658" max="6908" width="9.140625" style="21"/>
    <col min="6909" max="6909" width="8" style="21" customWidth="1"/>
    <col min="6910" max="6910" width="60.42578125" style="21" customWidth="1"/>
    <col min="6911" max="6911" width="20.42578125" style="21" customWidth="1"/>
    <col min="6912" max="6912" width="9.140625" style="21" customWidth="1"/>
    <col min="6913" max="6913" width="0" style="21" hidden="1" customWidth="1"/>
    <col min="6914" max="7164" width="9.140625" style="21"/>
    <col min="7165" max="7165" width="8" style="21" customWidth="1"/>
    <col min="7166" max="7166" width="60.42578125" style="21" customWidth="1"/>
    <col min="7167" max="7167" width="20.42578125" style="21" customWidth="1"/>
    <col min="7168" max="7168" width="9.140625" style="21" customWidth="1"/>
    <col min="7169" max="7169" width="0" style="21" hidden="1" customWidth="1"/>
    <col min="7170" max="7420" width="9.140625" style="21"/>
    <col min="7421" max="7421" width="8" style="21" customWidth="1"/>
    <col min="7422" max="7422" width="60.42578125" style="21" customWidth="1"/>
    <col min="7423" max="7423" width="20.42578125" style="21" customWidth="1"/>
    <col min="7424" max="7424" width="9.140625" style="21" customWidth="1"/>
    <col min="7425" max="7425" width="0" style="21" hidden="1" customWidth="1"/>
    <col min="7426" max="7676" width="9.140625" style="21"/>
    <col min="7677" max="7677" width="8" style="21" customWidth="1"/>
    <col min="7678" max="7678" width="60.42578125" style="21" customWidth="1"/>
    <col min="7679" max="7679" width="20.42578125" style="21" customWidth="1"/>
    <col min="7680" max="7680" width="9.140625" style="21" customWidth="1"/>
    <col min="7681" max="7681" width="0" style="21" hidden="1" customWidth="1"/>
    <col min="7682" max="7932" width="9.140625" style="21"/>
    <col min="7933" max="7933" width="8" style="21" customWidth="1"/>
    <col min="7934" max="7934" width="60.42578125" style="21" customWidth="1"/>
    <col min="7935" max="7935" width="20.42578125" style="21" customWidth="1"/>
    <col min="7936" max="7936" width="9.140625" style="21" customWidth="1"/>
    <col min="7937" max="7937" width="0" style="21" hidden="1" customWidth="1"/>
    <col min="7938" max="8188" width="9.140625" style="21"/>
    <col min="8189" max="8189" width="8" style="21" customWidth="1"/>
    <col min="8190" max="8190" width="60.42578125" style="21" customWidth="1"/>
    <col min="8191" max="8191" width="20.42578125" style="21" customWidth="1"/>
    <col min="8192" max="8192" width="9.140625" style="21" customWidth="1"/>
    <col min="8193" max="8193" width="0" style="21" hidden="1" customWidth="1"/>
    <col min="8194" max="8444" width="9.140625" style="21"/>
    <col min="8445" max="8445" width="8" style="21" customWidth="1"/>
    <col min="8446" max="8446" width="60.42578125" style="21" customWidth="1"/>
    <col min="8447" max="8447" width="20.42578125" style="21" customWidth="1"/>
    <col min="8448" max="8448" width="9.140625" style="21" customWidth="1"/>
    <col min="8449" max="8449" width="0" style="21" hidden="1" customWidth="1"/>
    <col min="8450" max="8700" width="9.140625" style="21"/>
    <col min="8701" max="8701" width="8" style="21" customWidth="1"/>
    <col min="8702" max="8702" width="60.42578125" style="21" customWidth="1"/>
    <col min="8703" max="8703" width="20.42578125" style="21" customWidth="1"/>
    <col min="8704" max="8704" width="9.140625" style="21" customWidth="1"/>
    <col min="8705" max="8705" width="0" style="21" hidden="1" customWidth="1"/>
    <col min="8706" max="8956" width="9.140625" style="21"/>
    <col min="8957" max="8957" width="8" style="21" customWidth="1"/>
    <col min="8958" max="8958" width="60.42578125" style="21" customWidth="1"/>
    <col min="8959" max="8959" width="20.42578125" style="21" customWidth="1"/>
    <col min="8960" max="8960" width="9.140625" style="21" customWidth="1"/>
    <col min="8961" max="8961" width="0" style="21" hidden="1" customWidth="1"/>
    <col min="8962" max="9212" width="9.140625" style="21"/>
    <col min="9213" max="9213" width="8" style="21" customWidth="1"/>
    <col min="9214" max="9214" width="60.42578125" style="21" customWidth="1"/>
    <col min="9215" max="9215" width="20.42578125" style="21" customWidth="1"/>
    <col min="9216" max="9216" width="9.140625" style="21" customWidth="1"/>
    <col min="9217" max="9217" width="0" style="21" hidden="1" customWidth="1"/>
    <col min="9218" max="9468" width="9.140625" style="21"/>
    <col min="9469" max="9469" width="8" style="21" customWidth="1"/>
    <col min="9470" max="9470" width="60.42578125" style="21" customWidth="1"/>
    <col min="9471" max="9471" width="20.42578125" style="21" customWidth="1"/>
    <col min="9472" max="9472" width="9.140625" style="21" customWidth="1"/>
    <col min="9473" max="9473" width="0" style="21" hidden="1" customWidth="1"/>
    <col min="9474" max="9724" width="9.140625" style="21"/>
    <col min="9725" max="9725" width="8" style="21" customWidth="1"/>
    <col min="9726" max="9726" width="60.42578125" style="21" customWidth="1"/>
    <col min="9727" max="9727" width="20.42578125" style="21" customWidth="1"/>
    <col min="9728" max="9728" width="9.140625" style="21" customWidth="1"/>
    <col min="9729" max="9729" width="0" style="21" hidden="1" customWidth="1"/>
    <col min="9730" max="9980" width="9.140625" style="21"/>
    <col min="9981" max="9981" width="8" style="21" customWidth="1"/>
    <col min="9982" max="9982" width="60.42578125" style="21" customWidth="1"/>
    <col min="9983" max="9983" width="20.42578125" style="21" customWidth="1"/>
    <col min="9984" max="9984" width="9.140625" style="21" customWidth="1"/>
    <col min="9985" max="9985" width="0" style="21" hidden="1" customWidth="1"/>
    <col min="9986" max="10236" width="9.140625" style="21"/>
    <col min="10237" max="10237" width="8" style="21" customWidth="1"/>
    <col min="10238" max="10238" width="60.42578125" style="21" customWidth="1"/>
    <col min="10239" max="10239" width="20.42578125" style="21" customWidth="1"/>
    <col min="10240" max="10240" width="9.140625" style="21" customWidth="1"/>
    <col min="10241" max="10241" width="0" style="21" hidden="1" customWidth="1"/>
    <col min="10242" max="10492" width="9.140625" style="21"/>
    <col min="10493" max="10493" width="8" style="21" customWidth="1"/>
    <col min="10494" max="10494" width="60.42578125" style="21" customWidth="1"/>
    <col min="10495" max="10495" width="20.42578125" style="21" customWidth="1"/>
    <col min="10496" max="10496" width="9.140625" style="21" customWidth="1"/>
    <col min="10497" max="10497" width="0" style="21" hidden="1" customWidth="1"/>
    <col min="10498" max="10748" width="9.140625" style="21"/>
    <col min="10749" max="10749" width="8" style="21" customWidth="1"/>
    <col min="10750" max="10750" width="60.42578125" style="21" customWidth="1"/>
    <col min="10751" max="10751" width="20.42578125" style="21" customWidth="1"/>
    <col min="10752" max="10752" width="9.140625" style="21" customWidth="1"/>
    <col min="10753" max="10753" width="0" style="21" hidden="1" customWidth="1"/>
    <col min="10754" max="11004" width="9.140625" style="21"/>
    <col min="11005" max="11005" width="8" style="21" customWidth="1"/>
    <col min="11006" max="11006" width="60.42578125" style="21" customWidth="1"/>
    <col min="11007" max="11007" width="20.42578125" style="21" customWidth="1"/>
    <col min="11008" max="11008" width="9.140625" style="21" customWidth="1"/>
    <col min="11009" max="11009" width="0" style="21" hidden="1" customWidth="1"/>
    <col min="11010" max="11260" width="9.140625" style="21"/>
    <col min="11261" max="11261" width="8" style="21" customWidth="1"/>
    <col min="11262" max="11262" width="60.42578125" style="21" customWidth="1"/>
    <col min="11263" max="11263" width="20.42578125" style="21" customWidth="1"/>
    <col min="11264" max="11264" width="9.140625" style="21" customWidth="1"/>
    <col min="11265" max="11265" width="0" style="21" hidden="1" customWidth="1"/>
    <col min="11266" max="11516" width="9.140625" style="21"/>
    <col min="11517" max="11517" width="8" style="21" customWidth="1"/>
    <col min="11518" max="11518" width="60.42578125" style="21" customWidth="1"/>
    <col min="11519" max="11519" width="20.42578125" style="21" customWidth="1"/>
    <col min="11520" max="11520" width="9.140625" style="21" customWidth="1"/>
    <col min="11521" max="11521" width="0" style="21" hidden="1" customWidth="1"/>
    <col min="11522" max="11772" width="9.140625" style="21"/>
    <col min="11773" max="11773" width="8" style="21" customWidth="1"/>
    <col min="11774" max="11774" width="60.42578125" style="21" customWidth="1"/>
    <col min="11775" max="11775" width="20.42578125" style="21" customWidth="1"/>
    <col min="11776" max="11776" width="9.140625" style="21" customWidth="1"/>
    <col min="11777" max="11777" width="0" style="21" hidden="1" customWidth="1"/>
    <col min="11778" max="12028" width="9.140625" style="21"/>
    <col min="12029" max="12029" width="8" style="21" customWidth="1"/>
    <col min="12030" max="12030" width="60.42578125" style="21" customWidth="1"/>
    <col min="12031" max="12031" width="20.42578125" style="21" customWidth="1"/>
    <col min="12032" max="12032" width="9.140625" style="21" customWidth="1"/>
    <col min="12033" max="12033" width="0" style="21" hidden="1" customWidth="1"/>
    <col min="12034" max="12284" width="9.140625" style="21"/>
    <col min="12285" max="12285" width="8" style="21" customWidth="1"/>
    <col min="12286" max="12286" width="60.42578125" style="21" customWidth="1"/>
    <col min="12287" max="12287" width="20.42578125" style="21" customWidth="1"/>
    <col min="12288" max="12288" width="9.140625" style="21" customWidth="1"/>
    <col min="12289" max="12289" width="0" style="21" hidden="1" customWidth="1"/>
    <col min="12290" max="12540" width="9.140625" style="21"/>
    <col min="12541" max="12541" width="8" style="21" customWidth="1"/>
    <col min="12542" max="12542" width="60.42578125" style="21" customWidth="1"/>
    <col min="12543" max="12543" width="20.42578125" style="21" customWidth="1"/>
    <col min="12544" max="12544" width="9.140625" style="21" customWidth="1"/>
    <col min="12545" max="12545" width="0" style="21" hidden="1" customWidth="1"/>
    <col min="12546" max="12796" width="9.140625" style="21"/>
    <col min="12797" max="12797" width="8" style="21" customWidth="1"/>
    <col min="12798" max="12798" width="60.42578125" style="21" customWidth="1"/>
    <col min="12799" max="12799" width="20.42578125" style="21" customWidth="1"/>
    <col min="12800" max="12800" width="9.140625" style="21" customWidth="1"/>
    <col min="12801" max="12801" width="0" style="21" hidden="1" customWidth="1"/>
    <col min="12802" max="13052" width="9.140625" style="21"/>
    <col min="13053" max="13053" width="8" style="21" customWidth="1"/>
    <col min="13054" max="13054" width="60.42578125" style="21" customWidth="1"/>
    <col min="13055" max="13055" width="20.42578125" style="21" customWidth="1"/>
    <col min="13056" max="13056" width="9.140625" style="21" customWidth="1"/>
    <col min="13057" max="13057" width="0" style="21" hidden="1" customWidth="1"/>
    <col min="13058" max="13308" width="9.140625" style="21"/>
    <col min="13309" max="13309" width="8" style="21" customWidth="1"/>
    <col min="13310" max="13310" width="60.42578125" style="21" customWidth="1"/>
    <col min="13311" max="13311" width="20.42578125" style="21" customWidth="1"/>
    <col min="13312" max="13312" width="9.140625" style="21" customWidth="1"/>
    <col min="13313" max="13313" width="0" style="21" hidden="1" customWidth="1"/>
    <col min="13314" max="13564" width="9.140625" style="21"/>
    <col min="13565" max="13565" width="8" style="21" customWidth="1"/>
    <col min="13566" max="13566" width="60.42578125" style="21" customWidth="1"/>
    <col min="13567" max="13567" width="20.42578125" style="21" customWidth="1"/>
    <col min="13568" max="13568" width="9.140625" style="21" customWidth="1"/>
    <col min="13569" max="13569" width="0" style="21" hidden="1" customWidth="1"/>
    <col min="13570" max="13820" width="9.140625" style="21"/>
    <col min="13821" max="13821" width="8" style="21" customWidth="1"/>
    <col min="13822" max="13822" width="60.42578125" style="21" customWidth="1"/>
    <col min="13823" max="13823" width="20.42578125" style="21" customWidth="1"/>
    <col min="13824" max="13824" width="9.140625" style="21" customWidth="1"/>
    <col min="13825" max="13825" width="0" style="21" hidden="1" customWidth="1"/>
    <col min="13826" max="14076" width="9.140625" style="21"/>
    <col min="14077" max="14077" width="8" style="21" customWidth="1"/>
    <col min="14078" max="14078" width="60.42578125" style="21" customWidth="1"/>
    <col min="14079" max="14079" width="20.42578125" style="21" customWidth="1"/>
    <col min="14080" max="14080" width="9.140625" style="21" customWidth="1"/>
    <col min="14081" max="14081" width="0" style="21" hidden="1" customWidth="1"/>
    <col min="14082" max="14332" width="9.140625" style="21"/>
    <col min="14333" max="14333" width="8" style="21" customWidth="1"/>
    <col min="14334" max="14334" width="60.42578125" style="21" customWidth="1"/>
    <col min="14335" max="14335" width="20.42578125" style="21" customWidth="1"/>
    <col min="14336" max="14336" width="9.140625" style="21" customWidth="1"/>
    <col min="14337" max="14337" width="0" style="21" hidden="1" customWidth="1"/>
    <col min="14338" max="14588" width="9.140625" style="21"/>
    <col min="14589" max="14589" width="8" style="21" customWidth="1"/>
    <col min="14590" max="14590" width="60.42578125" style="21" customWidth="1"/>
    <col min="14591" max="14591" width="20.42578125" style="21" customWidth="1"/>
    <col min="14592" max="14592" width="9.140625" style="21" customWidth="1"/>
    <col min="14593" max="14593" width="0" style="21" hidden="1" customWidth="1"/>
    <col min="14594" max="14844" width="9.140625" style="21"/>
    <col min="14845" max="14845" width="8" style="21" customWidth="1"/>
    <col min="14846" max="14846" width="60.42578125" style="21" customWidth="1"/>
    <col min="14847" max="14847" width="20.42578125" style="21" customWidth="1"/>
    <col min="14848" max="14848" width="9.140625" style="21" customWidth="1"/>
    <col min="14849" max="14849" width="0" style="21" hidden="1" customWidth="1"/>
    <col min="14850" max="15100" width="9.140625" style="21"/>
    <col min="15101" max="15101" width="8" style="21" customWidth="1"/>
    <col min="15102" max="15102" width="60.42578125" style="21" customWidth="1"/>
    <col min="15103" max="15103" width="20.42578125" style="21" customWidth="1"/>
    <col min="15104" max="15104" width="9.140625" style="21" customWidth="1"/>
    <col min="15105" max="15105" width="0" style="21" hidden="1" customWidth="1"/>
    <col min="15106" max="15356" width="9.140625" style="21"/>
    <col min="15357" max="15357" width="8" style="21" customWidth="1"/>
    <col min="15358" max="15358" width="60.42578125" style="21" customWidth="1"/>
    <col min="15359" max="15359" width="20.42578125" style="21" customWidth="1"/>
    <col min="15360" max="15360" width="9.140625" style="21" customWidth="1"/>
    <col min="15361" max="15361" width="0" style="21" hidden="1" customWidth="1"/>
    <col min="15362" max="15612" width="9.140625" style="21"/>
    <col min="15613" max="15613" width="8" style="21" customWidth="1"/>
    <col min="15614" max="15614" width="60.42578125" style="21" customWidth="1"/>
    <col min="15615" max="15615" width="20.42578125" style="21" customWidth="1"/>
    <col min="15616" max="15616" width="9.140625" style="21" customWidth="1"/>
    <col min="15617" max="15617" width="0" style="21" hidden="1" customWidth="1"/>
    <col min="15618" max="15868" width="9.140625" style="21"/>
    <col min="15869" max="15869" width="8" style="21" customWidth="1"/>
    <col min="15870" max="15870" width="60.42578125" style="21" customWidth="1"/>
    <col min="15871" max="15871" width="20.42578125" style="21" customWidth="1"/>
    <col min="15872" max="15872" width="9.140625" style="21" customWidth="1"/>
    <col min="15873" max="15873" width="0" style="21" hidden="1" customWidth="1"/>
    <col min="15874" max="16124" width="9.140625" style="21"/>
    <col min="16125" max="16125" width="8" style="21" customWidth="1"/>
    <col min="16126" max="16126" width="60.42578125" style="21" customWidth="1"/>
    <col min="16127" max="16127" width="20.42578125" style="21" customWidth="1"/>
    <col min="16128" max="16128" width="9.140625" style="21" customWidth="1"/>
    <col min="16129" max="16129" width="0" style="21" hidden="1" customWidth="1"/>
    <col min="16130" max="16384" width="9.140625" style="21"/>
  </cols>
  <sheetData>
    <row r="1" spans="1:241" s="4" customFormat="1" ht="26.25" customHeight="1">
      <c r="A1" s="377" t="s">
        <v>389</v>
      </c>
      <c r="B1" s="377"/>
      <c r="C1" s="377"/>
      <c r="D1" s="37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</row>
    <row r="2" spans="1:241" s="4" customFormat="1" ht="26.25" customHeight="1">
      <c r="A2" s="348" t="e">
        <f>#REF!</f>
        <v>#REF!</v>
      </c>
      <c r="B2" s="348"/>
      <c r="C2" s="348"/>
      <c r="D2" s="34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</row>
    <row r="3" spans="1:241" s="291" customFormat="1" ht="26.25" customHeight="1">
      <c r="A3" s="378" t="s">
        <v>390</v>
      </c>
      <c r="B3" s="378"/>
      <c r="C3" s="378"/>
      <c r="D3" s="378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</row>
    <row r="4" spans="1:241" s="291" customFormat="1" ht="69.75" customHeight="1">
      <c r="A4" s="379" t="e">
        <f>#REF!</f>
        <v>#REF!</v>
      </c>
      <c r="B4" s="379"/>
      <c r="C4" s="379"/>
      <c r="D4" s="379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</row>
    <row r="5" spans="1:241" s="111" customFormat="1">
      <c r="A5" s="319" t="s">
        <v>26</v>
      </c>
      <c r="B5" s="319" t="s">
        <v>116</v>
      </c>
      <c r="C5" s="381" t="s">
        <v>76</v>
      </c>
      <c r="D5" s="381" t="s">
        <v>385</v>
      </c>
    </row>
    <row r="6" spans="1:241" s="111" customFormat="1">
      <c r="A6" s="380"/>
      <c r="B6" s="380"/>
      <c r="C6" s="381"/>
      <c r="D6" s="381"/>
    </row>
    <row r="7" spans="1:241" s="286" customFormat="1">
      <c r="A7" s="103">
        <v>1</v>
      </c>
      <c r="B7" s="103">
        <v>2</v>
      </c>
      <c r="C7" s="103">
        <v>3</v>
      </c>
      <c r="D7" s="103">
        <v>6</v>
      </c>
    </row>
    <row r="8" spans="1:241" s="7" customFormat="1">
      <c r="A8" s="103" t="s">
        <v>6</v>
      </c>
      <c r="B8" s="284" t="s">
        <v>401</v>
      </c>
      <c r="C8" s="103"/>
      <c r="D8" s="103"/>
    </row>
    <row r="9" spans="1:241" ht="37.5">
      <c r="A9" s="289">
        <v>1</v>
      </c>
      <c r="B9" s="290" t="s">
        <v>425</v>
      </c>
      <c r="C9" s="289" t="s">
        <v>386</v>
      </c>
      <c r="D9" s="289">
        <v>4</v>
      </c>
    </row>
    <row r="10" spans="1:241" ht="37.5">
      <c r="A10" s="289">
        <v>2</v>
      </c>
      <c r="B10" s="290" t="s">
        <v>402</v>
      </c>
      <c r="C10" s="289" t="s">
        <v>388</v>
      </c>
      <c r="D10" s="289">
        <v>1</v>
      </c>
    </row>
    <row r="11" spans="1:241" s="20" customFormat="1">
      <c r="A11" s="288" t="s">
        <v>7</v>
      </c>
      <c r="B11" s="295" t="s">
        <v>403</v>
      </c>
      <c r="C11" s="294"/>
      <c r="D11" s="288"/>
    </row>
    <row r="12" spans="1:241" s="20" customFormat="1" ht="37.5">
      <c r="A12" s="289">
        <v>1</v>
      </c>
      <c r="B12" s="293" t="s">
        <v>423</v>
      </c>
      <c r="C12" s="294" t="s">
        <v>386</v>
      </c>
      <c r="D12" s="289">
        <v>4</v>
      </c>
    </row>
    <row r="13" spans="1:241" ht="56.25">
      <c r="A13" s="289">
        <v>2</v>
      </c>
      <c r="B13" s="290" t="s">
        <v>405</v>
      </c>
      <c r="C13" s="289" t="s">
        <v>406</v>
      </c>
      <c r="D13" s="289">
        <v>6</v>
      </c>
    </row>
    <row r="14" spans="1:241" ht="56.25">
      <c r="A14" s="289">
        <v>3</v>
      </c>
      <c r="B14" s="290" t="s">
        <v>407</v>
      </c>
      <c r="C14" s="289" t="s">
        <v>408</v>
      </c>
      <c r="D14" s="289">
        <v>10</v>
      </c>
    </row>
    <row r="15" spans="1:241" ht="56.25">
      <c r="A15" s="289">
        <v>4</v>
      </c>
      <c r="B15" s="290" t="s">
        <v>409</v>
      </c>
      <c r="C15" s="289" t="s">
        <v>410</v>
      </c>
      <c r="D15" s="289">
        <v>1</v>
      </c>
    </row>
    <row r="16" spans="1:241" ht="56.25">
      <c r="A16" s="289">
        <v>5</v>
      </c>
      <c r="B16" s="290" t="s">
        <v>411</v>
      </c>
      <c r="C16" s="289" t="s">
        <v>388</v>
      </c>
      <c r="D16" s="289">
        <v>1</v>
      </c>
    </row>
    <row r="17" spans="1:4" ht="37.5">
      <c r="A17" s="289">
        <v>6</v>
      </c>
      <c r="B17" s="293" t="s">
        <v>398</v>
      </c>
      <c r="C17" s="289" t="s">
        <v>386</v>
      </c>
      <c r="D17" s="289">
        <v>1</v>
      </c>
    </row>
    <row r="18" spans="1:4" ht="37.5">
      <c r="A18" s="289">
        <v>7</v>
      </c>
      <c r="B18" s="290" t="s">
        <v>399</v>
      </c>
      <c r="C18" s="289" t="s">
        <v>388</v>
      </c>
      <c r="D18" s="289">
        <v>1</v>
      </c>
    </row>
    <row r="19" spans="1:4" ht="56.25">
      <c r="A19" s="289">
        <v>8</v>
      </c>
      <c r="B19" s="290" t="s">
        <v>404</v>
      </c>
      <c r="C19" s="289" t="s">
        <v>386</v>
      </c>
      <c r="D19" s="289">
        <v>1</v>
      </c>
    </row>
    <row r="20" spans="1:4" ht="37.5">
      <c r="A20" s="289">
        <v>9</v>
      </c>
      <c r="B20" s="290" t="s">
        <v>412</v>
      </c>
      <c r="C20" s="289" t="s">
        <v>388</v>
      </c>
      <c r="D20" s="289">
        <v>1</v>
      </c>
    </row>
    <row r="21" spans="1:4" ht="37.5">
      <c r="A21" s="289">
        <v>10</v>
      </c>
      <c r="B21" s="290" t="s">
        <v>400</v>
      </c>
      <c r="C21" s="289" t="s">
        <v>387</v>
      </c>
      <c r="D21" s="289">
        <v>1</v>
      </c>
    </row>
    <row r="22" spans="1:4" s="20" customFormat="1">
      <c r="A22" s="288" t="s">
        <v>8</v>
      </c>
      <c r="B22" s="295" t="s">
        <v>413</v>
      </c>
      <c r="C22" s="294"/>
      <c r="D22" s="288"/>
    </row>
    <row r="23" spans="1:4" s="20" customFormat="1" ht="37.5">
      <c r="A23" s="289">
        <v>1</v>
      </c>
      <c r="B23" s="293" t="s">
        <v>414</v>
      </c>
      <c r="C23" s="294" t="s">
        <v>388</v>
      </c>
      <c r="D23" s="289">
        <v>1</v>
      </c>
    </row>
    <row r="24" spans="1:4" s="20" customFormat="1" ht="56.25">
      <c r="A24" s="289">
        <v>2</v>
      </c>
      <c r="B24" s="292" t="s">
        <v>391</v>
      </c>
      <c r="C24" s="294" t="s">
        <v>388</v>
      </c>
      <c r="D24" s="289">
        <v>1</v>
      </c>
    </row>
    <row r="25" spans="1:4" s="20" customFormat="1" ht="37.5">
      <c r="A25" s="289">
        <v>3</v>
      </c>
      <c r="B25" s="293" t="s">
        <v>424</v>
      </c>
      <c r="C25" s="294" t="s">
        <v>388</v>
      </c>
      <c r="D25" s="289">
        <v>1</v>
      </c>
    </row>
    <row r="26" spans="1:4" s="20" customFormat="1" ht="56.25">
      <c r="A26" s="289">
        <v>4</v>
      </c>
      <c r="B26" s="293" t="s">
        <v>392</v>
      </c>
      <c r="C26" s="294" t="s">
        <v>388</v>
      </c>
      <c r="D26" s="289">
        <v>1</v>
      </c>
    </row>
    <row r="27" spans="1:4" s="20" customFormat="1">
      <c r="A27" s="288" t="s">
        <v>1</v>
      </c>
      <c r="B27" s="295" t="s">
        <v>393</v>
      </c>
      <c r="C27" s="294" t="s">
        <v>388</v>
      </c>
      <c r="D27" s="288"/>
    </row>
    <row r="28" spans="1:4">
      <c r="A28" s="289">
        <v>1</v>
      </c>
      <c r="B28" s="293" t="s">
        <v>415</v>
      </c>
      <c r="C28" s="289" t="s">
        <v>388</v>
      </c>
      <c r="D28" s="289">
        <v>1</v>
      </c>
    </row>
    <row r="29" spans="1:4" ht="56.25">
      <c r="A29" s="289">
        <v>2</v>
      </c>
      <c r="B29" s="293" t="s">
        <v>416</v>
      </c>
      <c r="C29" s="289" t="s">
        <v>388</v>
      </c>
      <c r="D29" s="289">
        <v>1</v>
      </c>
    </row>
    <row r="30" spans="1:4" ht="37.5">
      <c r="A30" s="289">
        <v>3</v>
      </c>
      <c r="B30" s="293" t="s">
        <v>417</v>
      </c>
      <c r="C30" s="289" t="s">
        <v>388</v>
      </c>
      <c r="D30" s="289">
        <v>1</v>
      </c>
    </row>
    <row r="31" spans="1:4" ht="39" customHeight="1">
      <c r="A31" s="289">
        <v>4</v>
      </c>
      <c r="B31" s="293" t="s">
        <v>396</v>
      </c>
      <c r="C31" s="289" t="s">
        <v>388</v>
      </c>
      <c r="D31" s="289">
        <v>1</v>
      </c>
    </row>
    <row r="32" spans="1:4" s="20" customFormat="1" ht="37.5">
      <c r="A32" s="289">
        <v>5</v>
      </c>
      <c r="B32" s="293" t="s">
        <v>394</v>
      </c>
      <c r="C32" s="289" t="s">
        <v>388</v>
      </c>
      <c r="D32" s="289">
        <v>1</v>
      </c>
    </row>
    <row r="33" spans="1:4">
      <c r="A33" s="289">
        <v>6</v>
      </c>
      <c r="B33" s="293" t="s">
        <v>418</v>
      </c>
      <c r="C33" s="289" t="s">
        <v>388</v>
      </c>
      <c r="D33" s="289">
        <v>1</v>
      </c>
    </row>
    <row r="34" spans="1:4" ht="75">
      <c r="A34" s="289">
        <v>7</v>
      </c>
      <c r="B34" s="293" t="s">
        <v>419</v>
      </c>
      <c r="C34" s="289" t="s">
        <v>388</v>
      </c>
      <c r="D34" s="289">
        <v>1</v>
      </c>
    </row>
    <row r="35" spans="1:4" ht="37.5">
      <c r="A35" s="289">
        <v>8</v>
      </c>
      <c r="B35" s="293" t="s">
        <v>397</v>
      </c>
      <c r="C35" s="289" t="s">
        <v>388</v>
      </c>
      <c r="D35" s="289">
        <v>1</v>
      </c>
    </row>
    <row r="36" spans="1:4" ht="37.5">
      <c r="A36" s="289">
        <v>9</v>
      </c>
      <c r="B36" s="293" t="s">
        <v>426</v>
      </c>
      <c r="C36" s="289" t="s">
        <v>388</v>
      </c>
      <c r="D36" s="289">
        <v>1</v>
      </c>
    </row>
    <row r="37" spans="1:4" s="20" customFormat="1" ht="39.75" customHeight="1">
      <c r="A37" s="289">
        <v>10</v>
      </c>
      <c r="B37" s="293" t="s">
        <v>395</v>
      </c>
      <c r="C37" s="289" t="s">
        <v>388</v>
      </c>
      <c r="D37" s="289">
        <v>1</v>
      </c>
    </row>
    <row r="38" spans="1:4" ht="75">
      <c r="A38" s="289">
        <v>11</v>
      </c>
      <c r="B38" s="293" t="s">
        <v>420</v>
      </c>
      <c r="C38" s="289" t="s">
        <v>388</v>
      </c>
      <c r="D38" s="289">
        <v>1</v>
      </c>
    </row>
    <row r="39" spans="1:4" ht="56.25">
      <c r="A39" s="289">
        <v>12</v>
      </c>
      <c r="B39" s="287" t="s">
        <v>421</v>
      </c>
      <c r="C39" s="285" t="s">
        <v>388</v>
      </c>
      <c r="D39" s="285">
        <v>1</v>
      </c>
    </row>
    <row r="40" spans="1:4" ht="37.5">
      <c r="A40" s="289">
        <v>13</v>
      </c>
      <c r="B40" s="293" t="s">
        <v>422</v>
      </c>
      <c r="C40" s="289" t="s">
        <v>388</v>
      </c>
      <c r="D40" s="289">
        <v>1</v>
      </c>
    </row>
    <row r="41" spans="1:4">
      <c r="A41" s="289">
        <v>14</v>
      </c>
      <c r="B41" s="293" t="s">
        <v>427</v>
      </c>
      <c r="C41" s="289" t="s">
        <v>388</v>
      </c>
      <c r="D41" s="289">
        <v>1</v>
      </c>
    </row>
  </sheetData>
  <mergeCells count="8">
    <mergeCell ref="A1:D1"/>
    <mergeCell ref="A2:D2"/>
    <mergeCell ref="A3:D3"/>
    <mergeCell ref="A4:D4"/>
    <mergeCell ref="A5:A6"/>
    <mergeCell ref="B5:B6"/>
    <mergeCell ref="C5:C6"/>
    <mergeCell ref="D5:D6"/>
  </mergeCells>
  <pageMargins left="0.4" right="0.6" top="0.7" bottom="0.56000000000000005" header="0.3" footer="0.3"/>
  <pageSetup paperSize="9" scale="96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27"/>
  <sheetViews>
    <sheetView zoomScale="85" zoomScaleNormal="85" workbookViewId="0">
      <pane xSplit="3" ySplit="7" topLeftCell="D8" activePane="bottomRight" state="frozen"/>
      <selection activeCell="I123" sqref="I123"/>
      <selection pane="topRight" activeCell="I123" sqref="I123"/>
      <selection pane="bottomLeft" activeCell="I123" sqref="I123"/>
      <selection pane="bottomRight" activeCell="I123" sqref="I123"/>
    </sheetView>
  </sheetViews>
  <sheetFormatPr defaultRowHeight="18.75"/>
  <cols>
    <col min="1" max="1" width="7" style="3" customWidth="1"/>
    <col min="2" max="2" width="35.42578125" style="3" customWidth="1"/>
    <col min="3" max="3" width="11.28515625" style="3" customWidth="1"/>
    <col min="4" max="4" width="13.28515625" style="129" customWidth="1"/>
    <col min="5" max="5" width="15" style="129" customWidth="1"/>
    <col min="6" max="10" width="12.7109375" style="129" customWidth="1"/>
    <col min="11" max="11" width="13.42578125" style="129" customWidth="1"/>
    <col min="12" max="12" width="16.85546875" style="129" customWidth="1"/>
    <col min="13" max="13" width="14.7109375" style="3" customWidth="1"/>
    <col min="14" max="252" width="9.140625" style="3" customWidth="1"/>
    <col min="253" max="253" width="4.28515625" style="3" customWidth="1"/>
    <col min="254" max="254" width="32.140625" style="3" customWidth="1"/>
    <col min="255" max="255" width="7.42578125" style="3"/>
    <col min="256" max="256" width="4.28515625" style="3" customWidth="1"/>
    <col min="257" max="257" width="40" style="3" customWidth="1"/>
    <col min="258" max="258" width="7.42578125" style="3" customWidth="1"/>
    <col min="259" max="262" width="11.42578125" style="3" customWidth="1"/>
    <col min="263" max="264" width="13.85546875" style="3" customWidth="1"/>
    <col min="265" max="267" width="11.42578125" style="3" customWidth="1"/>
    <col min="268" max="268" width="13.7109375" style="3" customWidth="1"/>
    <col min="269" max="508" width="9.140625" style="3" customWidth="1"/>
    <col min="509" max="509" width="4.28515625" style="3" customWidth="1"/>
    <col min="510" max="510" width="32.140625" style="3" customWidth="1"/>
    <col min="511" max="511" width="7.42578125" style="3"/>
    <col min="512" max="512" width="4.28515625" style="3" customWidth="1"/>
    <col min="513" max="513" width="40" style="3" customWidth="1"/>
    <col min="514" max="514" width="7.42578125" style="3" customWidth="1"/>
    <col min="515" max="518" width="11.42578125" style="3" customWidth="1"/>
    <col min="519" max="520" width="13.85546875" style="3" customWidth="1"/>
    <col min="521" max="523" width="11.42578125" style="3" customWidth="1"/>
    <col min="524" max="524" width="13.7109375" style="3" customWidth="1"/>
    <col min="525" max="764" width="9.140625" style="3" customWidth="1"/>
    <col min="765" max="765" width="4.28515625" style="3" customWidth="1"/>
    <col min="766" max="766" width="32.140625" style="3" customWidth="1"/>
    <col min="767" max="767" width="7.42578125" style="3"/>
    <col min="768" max="768" width="4.28515625" style="3" customWidth="1"/>
    <col min="769" max="769" width="40" style="3" customWidth="1"/>
    <col min="770" max="770" width="7.42578125" style="3" customWidth="1"/>
    <col min="771" max="774" width="11.42578125" style="3" customWidth="1"/>
    <col min="775" max="776" width="13.85546875" style="3" customWidth="1"/>
    <col min="777" max="779" width="11.42578125" style="3" customWidth="1"/>
    <col min="780" max="780" width="13.7109375" style="3" customWidth="1"/>
    <col min="781" max="1020" width="9.140625" style="3" customWidth="1"/>
    <col min="1021" max="1021" width="4.28515625" style="3" customWidth="1"/>
    <col min="1022" max="1022" width="32.140625" style="3" customWidth="1"/>
    <col min="1023" max="1023" width="7.42578125" style="3"/>
    <col min="1024" max="1024" width="4.28515625" style="3" customWidth="1"/>
    <col min="1025" max="1025" width="40" style="3" customWidth="1"/>
    <col min="1026" max="1026" width="7.42578125" style="3" customWidth="1"/>
    <col min="1027" max="1030" width="11.42578125" style="3" customWidth="1"/>
    <col min="1031" max="1032" width="13.85546875" style="3" customWidth="1"/>
    <col min="1033" max="1035" width="11.42578125" style="3" customWidth="1"/>
    <col min="1036" max="1036" width="13.7109375" style="3" customWidth="1"/>
    <col min="1037" max="1276" width="9.140625" style="3" customWidth="1"/>
    <col min="1277" max="1277" width="4.28515625" style="3" customWidth="1"/>
    <col min="1278" max="1278" width="32.140625" style="3" customWidth="1"/>
    <col min="1279" max="1279" width="7.42578125" style="3"/>
    <col min="1280" max="1280" width="4.28515625" style="3" customWidth="1"/>
    <col min="1281" max="1281" width="40" style="3" customWidth="1"/>
    <col min="1282" max="1282" width="7.42578125" style="3" customWidth="1"/>
    <col min="1283" max="1286" width="11.42578125" style="3" customWidth="1"/>
    <col min="1287" max="1288" width="13.85546875" style="3" customWidth="1"/>
    <col min="1289" max="1291" width="11.42578125" style="3" customWidth="1"/>
    <col min="1292" max="1292" width="13.7109375" style="3" customWidth="1"/>
    <col min="1293" max="1532" width="9.140625" style="3" customWidth="1"/>
    <col min="1533" max="1533" width="4.28515625" style="3" customWidth="1"/>
    <col min="1534" max="1534" width="32.140625" style="3" customWidth="1"/>
    <col min="1535" max="1535" width="7.42578125" style="3"/>
    <col min="1536" max="1536" width="4.28515625" style="3" customWidth="1"/>
    <col min="1537" max="1537" width="40" style="3" customWidth="1"/>
    <col min="1538" max="1538" width="7.42578125" style="3" customWidth="1"/>
    <col min="1539" max="1542" width="11.42578125" style="3" customWidth="1"/>
    <col min="1543" max="1544" width="13.85546875" style="3" customWidth="1"/>
    <col min="1545" max="1547" width="11.42578125" style="3" customWidth="1"/>
    <col min="1548" max="1548" width="13.7109375" style="3" customWidth="1"/>
    <col min="1549" max="1788" width="9.140625" style="3" customWidth="1"/>
    <col min="1789" max="1789" width="4.28515625" style="3" customWidth="1"/>
    <col min="1790" max="1790" width="32.140625" style="3" customWidth="1"/>
    <col min="1791" max="1791" width="7.42578125" style="3"/>
    <col min="1792" max="1792" width="4.28515625" style="3" customWidth="1"/>
    <col min="1793" max="1793" width="40" style="3" customWidth="1"/>
    <col min="1794" max="1794" width="7.42578125" style="3" customWidth="1"/>
    <col min="1795" max="1798" width="11.42578125" style="3" customWidth="1"/>
    <col min="1799" max="1800" width="13.85546875" style="3" customWidth="1"/>
    <col min="1801" max="1803" width="11.42578125" style="3" customWidth="1"/>
    <col min="1804" max="1804" width="13.7109375" style="3" customWidth="1"/>
    <col min="1805" max="2044" width="9.140625" style="3" customWidth="1"/>
    <col min="2045" max="2045" width="4.28515625" style="3" customWidth="1"/>
    <col min="2046" max="2046" width="32.140625" style="3" customWidth="1"/>
    <col min="2047" max="2047" width="7.42578125" style="3"/>
    <col min="2048" max="2048" width="4.28515625" style="3" customWidth="1"/>
    <col min="2049" max="2049" width="40" style="3" customWidth="1"/>
    <col min="2050" max="2050" width="7.42578125" style="3" customWidth="1"/>
    <col min="2051" max="2054" width="11.42578125" style="3" customWidth="1"/>
    <col min="2055" max="2056" width="13.85546875" style="3" customWidth="1"/>
    <col min="2057" max="2059" width="11.42578125" style="3" customWidth="1"/>
    <col min="2060" max="2060" width="13.7109375" style="3" customWidth="1"/>
    <col min="2061" max="2300" width="9.140625" style="3" customWidth="1"/>
    <col min="2301" max="2301" width="4.28515625" style="3" customWidth="1"/>
    <col min="2302" max="2302" width="32.140625" style="3" customWidth="1"/>
    <col min="2303" max="2303" width="7.42578125" style="3"/>
    <col min="2304" max="2304" width="4.28515625" style="3" customWidth="1"/>
    <col min="2305" max="2305" width="40" style="3" customWidth="1"/>
    <col min="2306" max="2306" width="7.42578125" style="3" customWidth="1"/>
    <col min="2307" max="2310" width="11.42578125" style="3" customWidth="1"/>
    <col min="2311" max="2312" width="13.85546875" style="3" customWidth="1"/>
    <col min="2313" max="2315" width="11.42578125" style="3" customWidth="1"/>
    <col min="2316" max="2316" width="13.7109375" style="3" customWidth="1"/>
    <col min="2317" max="2556" width="9.140625" style="3" customWidth="1"/>
    <col min="2557" max="2557" width="4.28515625" style="3" customWidth="1"/>
    <col min="2558" max="2558" width="32.140625" style="3" customWidth="1"/>
    <col min="2559" max="2559" width="7.42578125" style="3"/>
    <col min="2560" max="2560" width="4.28515625" style="3" customWidth="1"/>
    <col min="2561" max="2561" width="40" style="3" customWidth="1"/>
    <col min="2562" max="2562" width="7.42578125" style="3" customWidth="1"/>
    <col min="2563" max="2566" width="11.42578125" style="3" customWidth="1"/>
    <col min="2567" max="2568" width="13.85546875" style="3" customWidth="1"/>
    <col min="2569" max="2571" width="11.42578125" style="3" customWidth="1"/>
    <col min="2572" max="2572" width="13.7109375" style="3" customWidth="1"/>
    <col min="2573" max="2812" width="9.140625" style="3" customWidth="1"/>
    <col min="2813" max="2813" width="4.28515625" style="3" customWidth="1"/>
    <col min="2814" max="2814" width="32.140625" style="3" customWidth="1"/>
    <col min="2815" max="2815" width="7.42578125" style="3"/>
    <col min="2816" max="2816" width="4.28515625" style="3" customWidth="1"/>
    <col min="2817" max="2817" width="40" style="3" customWidth="1"/>
    <col min="2818" max="2818" width="7.42578125" style="3" customWidth="1"/>
    <col min="2819" max="2822" width="11.42578125" style="3" customWidth="1"/>
    <col min="2823" max="2824" width="13.85546875" style="3" customWidth="1"/>
    <col min="2825" max="2827" width="11.42578125" style="3" customWidth="1"/>
    <col min="2828" max="2828" width="13.7109375" style="3" customWidth="1"/>
    <col min="2829" max="3068" width="9.140625" style="3" customWidth="1"/>
    <col min="3069" max="3069" width="4.28515625" style="3" customWidth="1"/>
    <col min="3070" max="3070" width="32.140625" style="3" customWidth="1"/>
    <col min="3071" max="3071" width="7.42578125" style="3"/>
    <col min="3072" max="3072" width="4.28515625" style="3" customWidth="1"/>
    <col min="3073" max="3073" width="40" style="3" customWidth="1"/>
    <col min="3074" max="3074" width="7.42578125" style="3" customWidth="1"/>
    <col min="3075" max="3078" width="11.42578125" style="3" customWidth="1"/>
    <col min="3079" max="3080" width="13.85546875" style="3" customWidth="1"/>
    <col min="3081" max="3083" width="11.42578125" style="3" customWidth="1"/>
    <col min="3084" max="3084" width="13.7109375" style="3" customWidth="1"/>
    <col min="3085" max="3324" width="9.140625" style="3" customWidth="1"/>
    <col min="3325" max="3325" width="4.28515625" style="3" customWidth="1"/>
    <col min="3326" max="3326" width="32.140625" style="3" customWidth="1"/>
    <col min="3327" max="3327" width="7.42578125" style="3"/>
    <col min="3328" max="3328" width="4.28515625" style="3" customWidth="1"/>
    <col min="3329" max="3329" width="40" style="3" customWidth="1"/>
    <col min="3330" max="3330" width="7.42578125" style="3" customWidth="1"/>
    <col min="3331" max="3334" width="11.42578125" style="3" customWidth="1"/>
    <col min="3335" max="3336" width="13.85546875" style="3" customWidth="1"/>
    <col min="3337" max="3339" width="11.42578125" style="3" customWidth="1"/>
    <col min="3340" max="3340" width="13.7109375" style="3" customWidth="1"/>
    <col min="3341" max="3580" width="9.140625" style="3" customWidth="1"/>
    <col min="3581" max="3581" width="4.28515625" style="3" customWidth="1"/>
    <col min="3582" max="3582" width="32.140625" style="3" customWidth="1"/>
    <col min="3583" max="3583" width="7.42578125" style="3"/>
    <col min="3584" max="3584" width="4.28515625" style="3" customWidth="1"/>
    <col min="3585" max="3585" width="40" style="3" customWidth="1"/>
    <col min="3586" max="3586" width="7.42578125" style="3" customWidth="1"/>
    <col min="3587" max="3590" width="11.42578125" style="3" customWidth="1"/>
    <col min="3591" max="3592" width="13.85546875" style="3" customWidth="1"/>
    <col min="3593" max="3595" width="11.42578125" style="3" customWidth="1"/>
    <col min="3596" max="3596" width="13.7109375" style="3" customWidth="1"/>
    <col min="3597" max="3836" width="9.140625" style="3" customWidth="1"/>
    <col min="3837" max="3837" width="4.28515625" style="3" customWidth="1"/>
    <col min="3838" max="3838" width="32.140625" style="3" customWidth="1"/>
    <col min="3839" max="3839" width="7.42578125" style="3"/>
    <col min="3840" max="3840" width="4.28515625" style="3" customWidth="1"/>
    <col min="3841" max="3841" width="40" style="3" customWidth="1"/>
    <col min="3842" max="3842" width="7.42578125" style="3" customWidth="1"/>
    <col min="3843" max="3846" width="11.42578125" style="3" customWidth="1"/>
    <col min="3847" max="3848" width="13.85546875" style="3" customWidth="1"/>
    <col min="3849" max="3851" width="11.42578125" style="3" customWidth="1"/>
    <col min="3852" max="3852" width="13.7109375" style="3" customWidth="1"/>
    <col min="3853" max="4092" width="9.140625" style="3" customWidth="1"/>
    <col min="4093" max="4093" width="4.28515625" style="3" customWidth="1"/>
    <col min="4094" max="4094" width="32.140625" style="3" customWidth="1"/>
    <col min="4095" max="4095" width="7.42578125" style="3"/>
    <col min="4096" max="4096" width="4.28515625" style="3" customWidth="1"/>
    <col min="4097" max="4097" width="40" style="3" customWidth="1"/>
    <col min="4098" max="4098" width="7.42578125" style="3" customWidth="1"/>
    <col min="4099" max="4102" width="11.42578125" style="3" customWidth="1"/>
    <col min="4103" max="4104" width="13.85546875" style="3" customWidth="1"/>
    <col min="4105" max="4107" width="11.42578125" style="3" customWidth="1"/>
    <col min="4108" max="4108" width="13.7109375" style="3" customWidth="1"/>
    <col min="4109" max="4348" width="9.140625" style="3" customWidth="1"/>
    <col min="4349" max="4349" width="4.28515625" style="3" customWidth="1"/>
    <col min="4350" max="4350" width="32.140625" style="3" customWidth="1"/>
    <col min="4351" max="4351" width="7.42578125" style="3"/>
    <col min="4352" max="4352" width="4.28515625" style="3" customWidth="1"/>
    <col min="4353" max="4353" width="40" style="3" customWidth="1"/>
    <col min="4354" max="4354" width="7.42578125" style="3" customWidth="1"/>
    <col min="4355" max="4358" width="11.42578125" style="3" customWidth="1"/>
    <col min="4359" max="4360" width="13.85546875" style="3" customWidth="1"/>
    <col min="4361" max="4363" width="11.42578125" style="3" customWidth="1"/>
    <col min="4364" max="4364" width="13.7109375" style="3" customWidth="1"/>
    <col min="4365" max="4604" width="9.140625" style="3" customWidth="1"/>
    <col min="4605" max="4605" width="4.28515625" style="3" customWidth="1"/>
    <col min="4606" max="4606" width="32.140625" style="3" customWidth="1"/>
    <col min="4607" max="4607" width="7.42578125" style="3"/>
    <col min="4608" max="4608" width="4.28515625" style="3" customWidth="1"/>
    <col min="4609" max="4609" width="40" style="3" customWidth="1"/>
    <col min="4610" max="4610" width="7.42578125" style="3" customWidth="1"/>
    <col min="4611" max="4614" width="11.42578125" style="3" customWidth="1"/>
    <col min="4615" max="4616" width="13.85546875" style="3" customWidth="1"/>
    <col min="4617" max="4619" width="11.42578125" style="3" customWidth="1"/>
    <col min="4620" max="4620" width="13.7109375" style="3" customWidth="1"/>
    <col min="4621" max="4860" width="9.140625" style="3" customWidth="1"/>
    <col min="4861" max="4861" width="4.28515625" style="3" customWidth="1"/>
    <col min="4862" max="4862" width="32.140625" style="3" customWidth="1"/>
    <col min="4863" max="4863" width="7.42578125" style="3"/>
    <col min="4864" max="4864" width="4.28515625" style="3" customWidth="1"/>
    <col min="4865" max="4865" width="40" style="3" customWidth="1"/>
    <col min="4866" max="4866" width="7.42578125" style="3" customWidth="1"/>
    <col min="4867" max="4870" width="11.42578125" style="3" customWidth="1"/>
    <col min="4871" max="4872" width="13.85546875" style="3" customWidth="1"/>
    <col min="4873" max="4875" width="11.42578125" style="3" customWidth="1"/>
    <col min="4876" max="4876" width="13.7109375" style="3" customWidth="1"/>
    <col min="4877" max="5116" width="9.140625" style="3" customWidth="1"/>
    <col min="5117" max="5117" width="4.28515625" style="3" customWidth="1"/>
    <col min="5118" max="5118" width="32.140625" style="3" customWidth="1"/>
    <col min="5119" max="5119" width="7.42578125" style="3"/>
    <col min="5120" max="5120" width="4.28515625" style="3" customWidth="1"/>
    <col min="5121" max="5121" width="40" style="3" customWidth="1"/>
    <col min="5122" max="5122" width="7.42578125" style="3" customWidth="1"/>
    <col min="5123" max="5126" width="11.42578125" style="3" customWidth="1"/>
    <col min="5127" max="5128" width="13.85546875" style="3" customWidth="1"/>
    <col min="5129" max="5131" width="11.42578125" style="3" customWidth="1"/>
    <col min="5132" max="5132" width="13.7109375" style="3" customWidth="1"/>
    <col min="5133" max="5372" width="9.140625" style="3" customWidth="1"/>
    <col min="5373" max="5373" width="4.28515625" style="3" customWidth="1"/>
    <col min="5374" max="5374" width="32.140625" style="3" customWidth="1"/>
    <col min="5375" max="5375" width="7.42578125" style="3"/>
    <col min="5376" max="5376" width="4.28515625" style="3" customWidth="1"/>
    <col min="5377" max="5377" width="40" style="3" customWidth="1"/>
    <col min="5378" max="5378" width="7.42578125" style="3" customWidth="1"/>
    <col min="5379" max="5382" width="11.42578125" style="3" customWidth="1"/>
    <col min="5383" max="5384" width="13.85546875" style="3" customWidth="1"/>
    <col min="5385" max="5387" width="11.42578125" style="3" customWidth="1"/>
    <col min="5388" max="5388" width="13.7109375" style="3" customWidth="1"/>
    <col min="5389" max="5628" width="9.140625" style="3" customWidth="1"/>
    <col min="5629" max="5629" width="4.28515625" style="3" customWidth="1"/>
    <col min="5630" max="5630" width="32.140625" style="3" customWidth="1"/>
    <col min="5631" max="5631" width="7.42578125" style="3"/>
    <col min="5632" max="5632" width="4.28515625" style="3" customWidth="1"/>
    <col min="5633" max="5633" width="40" style="3" customWidth="1"/>
    <col min="5634" max="5634" width="7.42578125" style="3" customWidth="1"/>
    <col min="5635" max="5638" width="11.42578125" style="3" customWidth="1"/>
    <col min="5639" max="5640" width="13.85546875" style="3" customWidth="1"/>
    <col min="5641" max="5643" width="11.42578125" style="3" customWidth="1"/>
    <col min="5644" max="5644" width="13.7109375" style="3" customWidth="1"/>
    <col min="5645" max="5884" width="9.140625" style="3" customWidth="1"/>
    <col min="5885" max="5885" width="4.28515625" style="3" customWidth="1"/>
    <col min="5886" max="5886" width="32.140625" style="3" customWidth="1"/>
    <col min="5887" max="5887" width="7.42578125" style="3"/>
    <col min="5888" max="5888" width="4.28515625" style="3" customWidth="1"/>
    <col min="5889" max="5889" width="40" style="3" customWidth="1"/>
    <col min="5890" max="5890" width="7.42578125" style="3" customWidth="1"/>
    <col min="5891" max="5894" width="11.42578125" style="3" customWidth="1"/>
    <col min="5895" max="5896" width="13.85546875" style="3" customWidth="1"/>
    <col min="5897" max="5899" width="11.42578125" style="3" customWidth="1"/>
    <col min="5900" max="5900" width="13.7109375" style="3" customWidth="1"/>
    <col min="5901" max="6140" width="9.140625" style="3" customWidth="1"/>
    <col min="6141" max="6141" width="4.28515625" style="3" customWidth="1"/>
    <col min="6142" max="6142" width="32.140625" style="3" customWidth="1"/>
    <col min="6143" max="6143" width="7.42578125" style="3"/>
    <col min="6144" max="6144" width="4.28515625" style="3" customWidth="1"/>
    <col min="6145" max="6145" width="40" style="3" customWidth="1"/>
    <col min="6146" max="6146" width="7.42578125" style="3" customWidth="1"/>
    <col min="6147" max="6150" width="11.42578125" style="3" customWidth="1"/>
    <col min="6151" max="6152" width="13.85546875" style="3" customWidth="1"/>
    <col min="6153" max="6155" width="11.42578125" style="3" customWidth="1"/>
    <col min="6156" max="6156" width="13.7109375" style="3" customWidth="1"/>
    <col min="6157" max="6396" width="9.140625" style="3" customWidth="1"/>
    <col min="6397" max="6397" width="4.28515625" style="3" customWidth="1"/>
    <col min="6398" max="6398" width="32.140625" style="3" customWidth="1"/>
    <col min="6399" max="6399" width="7.42578125" style="3"/>
    <col min="6400" max="6400" width="4.28515625" style="3" customWidth="1"/>
    <col min="6401" max="6401" width="40" style="3" customWidth="1"/>
    <col min="6402" max="6402" width="7.42578125" style="3" customWidth="1"/>
    <col min="6403" max="6406" width="11.42578125" style="3" customWidth="1"/>
    <col min="6407" max="6408" width="13.85546875" style="3" customWidth="1"/>
    <col min="6409" max="6411" width="11.42578125" style="3" customWidth="1"/>
    <col min="6412" max="6412" width="13.7109375" style="3" customWidth="1"/>
    <col min="6413" max="6652" width="9.140625" style="3" customWidth="1"/>
    <col min="6653" max="6653" width="4.28515625" style="3" customWidth="1"/>
    <col min="6654" max="6654" width="32.140625" style="3" customWidth="1"/>
    <col min="6655" max="6655" width="7.42578125" style="3"/>
    <col min="6656" max="6656" width="4.28515625" style="3" customWidth="1"/>
    <col min="6657" max="6657" width="40" style="3" customWidth="1"/>
    <col min="6658" max="6658" width="7.42578125" style="3" customWidth="1"/>
    <col min="6659" max="6662" width="11.42578125" style="3" customWidth="1"/>
    <col min="6663" max="6664" width="13.85546875" style="3" customWidth="1"/>
    <col min="6665" max="6667" width="11.42578125" style="3" customWidth="1"/>
    <col min="6668" max="6668" width="13.7109375" style="3" customWidth="1"/>
    <col min="6669" max="6908" width="9.140625" style="3" customWidth="1"/>
    <col min="6909" max="6909" width="4.28515625" style="3" customWidth="1"/>
    <col min="6910" max="6910" width="32.140625" style="3" customWidth="1"/>
    <col min="6911" max="6911" width="7.42578125" style="3"/>
    <col min="6912" max="6912" width="4.28515625" style="3" customWidth="1"/>
    <col min="6913" max="6913" width="40" style="3" customWidth="1"/>
    <col min="6914" max="6914" width="7.42578125" style="3" customWidth="1"/>
    <col min="6915" max="6918" width="11.42578125" style="3" customWidth="1"/>
    <col min="6919" max="6920" width="13.85546875" style="3" customWidth="1"/>
    <col min="6921" max="6923" width="11.42578125" style="3" customWidth="1"/>
    <col min="6924" max="6924" width="13.7109375" style="3" customWidth="1"/>
    <col min="6925" max="7164" width="9.140625" style="3" customWidth="1"/>
    <col min="7165" max="7165" width="4.28515625" style="3" customWidth="1"/>
    <col min="7166" max="7166" width="32.140625" style="3" customWidth="1"/>
    <col min="7167" max="7167" width="7.42578125" style="3"/>
    <col min="7168" max="7168" width="4.28515625" style="3" customWidth="1"/>
    <col min="7169" max="7169" width="40" style="3" customWidth="1"/>
    <col min="7170" max="7170" width="7.42578125" style="3" customWidth="1"/>
    <col min="7171" max="7174" width="11.42578125" style="3" customWidth="1"/>
    <col min="7175" max="7176" width="13.85546875" style="3" customWidth="1"/>
    <col min="7177" max="7179" width="11.42578125" style="3" customWidth="1"/>
    <col min="7180" max="7180" width="13.7109375" style="3" customWidth="1"/>
    <col min="7181" max="7420" width="9.140625" style="3" customWidth="1"/>
    <col min="7421" max="7421" width="4.28515625" style="3" customWidth="1"/>
    <col min="7422" max="7422" width="32.140625" style="3" customWidth="1"/>
    <col min="7423" max="7423" width="7.42578125" style="3"/>
    <col min="7424" max="7424" width="4.28515625" style="3" customWidth="1"/>
    <col min="7425" max="7425" width="40" style="3" customWidth="1"/>
    <col min="7426" max="7426" width="7.42578125" style="3" customWidth="1"/>
    <col min="7427" max="7430" width="11.42578125" style="3" customWidth="1"/>
    <col min="7431" max="7432" width="13.85546875" style="3" customWidth="1"/>
    <col min="7433" max="7435" width="11.42578125" style="3" customWidth="1"/>
    <col min="7436" max="7436" width="13.7109375" style="3" customWidth="1"/>
    <col min="7437" max="7676" width="9.140625" style="3" customWidth="1"/>
    <col min="7677" max="7677" width="4.28515625" style="3" customWidth="1"/>
    <col min="7678" max="7678" width="32.140625" style="3" customWidth="1"/>
    <col min="7679" max="7679" width="7.42578125" style="3"/>
    <col min="7680" max="7680" width="4.28515625" style="3" customWidth="1"/>
    <col min="7681" max="7681" width="40" style="3" customWidth="1"/>
    <col min="7682" max="7682" width="7.42578125" style="3" customWidth="1"/>
    <col min="7683" max="7686" width="11.42578125" style="3" customWidth="1"/>
    <col min="7687" max="7688" width="13.85546875" style="3" customWidth="1"/>
    <col min="7689" max="7691" width="11.42578125" style="3" customWidth="1"/>
    <col min="7692" max="7692" width="13.7109375" style="3" customWidth="1"/>
    <col min="7693" max="7932" width="9.140625" style="3" customWidth="1"/>
    <col min="7933" max="7933" width="4.28515625" style="3" customWidth="1"/>
    <col min="7934" max="7934" width="32.140625" style="3" customWidth="1"/>
    <col min="7935" max="7935" width="7.42578125" style="3"/>
    <col min="7936" max="7936" width="4.28515625" style="3" customWidth="1"/>
    <col min="7937" max="7937" width="40" style="3" customWidth="1"/>
    <col min="7938" max="7938" width="7.42578125" style="3" customWidth="1"/>
    <col min="7939" max="7942" width="11.42578125" style="3" customWidth="1"/>
    <col min="7943" max="7944" width="13.85546875" style="3" customWidth="1"/>
    <col min="7945" max="7947" width="11.42578125" style="3" customWidth="1"/>
    <col min="7948" max="7948" width="13.7109375" style="3" customWidth="1"/>
    <col min="7949" max="8188" width="9.140625" style="3" customWidth="1"/>
    <col min="8189" max="8189" width="4.28515625" style="3" customWidth="1"/>
    <col min="8190" max="8190" width="32.140625" style="3" customWidth="1"/>
    <col min="8191" max="8191" width="7.42578125" style="3"/>
    <col min="8192" max="8192" width="4.28515625" style="3" customWidth="1"/>
    <col min="8193" max="8193" width="40" style="3" customWidth="1"/>
    <col min="8194" max="8194" width="7.42578125" style="3" customWidth="1"/>
    <col min="8195" max="8198" width="11.42578125" style="3" customWidth="1"/>
    <col min="8199" max="8200" width="13.85546875" style="3" customWidth="1"/>
    <col min="8201" max="8203" width="11.42578125" style="3" customWidth="1"/>
    <col min="8204" max="8204" width="13.7109375" style="3" customWidth="1"/>
    <col min="8205" max="8444" width="9.140625" style="3" customWidth="1"/>
    <col min="8445" max="8445" width="4.28515625" style="3" customWidth="1"/>
    <col min="8446" max="8446" width="32.140625" style="3" customWidth="1"/>
    <col min="8447" max="8447" width="7.42578125" style="3"/>
    <col min="8448" max="8448" width="4.28515625" style="3" customWidth="1"/>
    <col min="8449" max="8449" width="40" style="3" customWidth="1"/>
    <col min="8450" max="8450" width="7.42578125" style="3" customWidth="1"/>
    <col min="8451" max="8454" width="11.42578125" style="3" customWidth="1"/>
    <col min="8455" max="8456" width="13.85546875" style="3" customWidth="1"/>
    <col min="8457" max="8459" width="11.42578125" style="3" customWidth="1"/>
    <col min="8460" max="8460" width="13.7109375" style="3" customWidth="1"/>
    <col min="8461" max="8700" width="9.140625" style="3" customWidth="1"/>
    <col min="8701" max="8701" width="4.28515625" style="3" customWidth="1"/>
    <col min="8702" max="8702" width="32.140625" style="3" customWidth="1"/>
    <col min="8703" max="8703" width="7.42578125" style="3"/>
    <col min="8704" max="8704" width="4.28515625" style="3" customWidth="1"/>
    <col min="8705" max="8705" width="40" style="3" customWidth="1"/>
    <col min="8706" max="8706" width="7.42578125" style="3" customWidth="1"/>
    <col min="8707" max="8710" width="11.42578125" style="3" customWidth="1"/>
    <col min="8711" max="8712" width="13.85546875" style="3" customWidth="1"/>
    <col min="8713" max="8715" width="11.42578125" style="3" customWidth="1"/>
    <col min="8716" max="8716" width="13.7109375" style="3" customWidth="1"/>
    <col min="8717" max="8956" width="9.140625" style="3" customWidth="1"/>
    <col min="8957" max="8957" width="4.28515625" style="3" customWidth="1"/>
    <col min="8958" max="8958" width="32.140625" style="3" customWidth="1"/>
    <col min="8959" max="8959" width="7.42578125" style="3"/>
    <col min="8960" max="8960" width="4.28515625" style="3" customWidth="1"/>
    <col min="8961" max="8961" width="40" style="3" customWidth="1"/>
    <col min="8962" max="8962" width="7.42578125" style="3" customWidth="1"/>
    <col min="8963" max="8966" width="11.42578125" style="3" customWidth="1"/>
    <col min="8967" max="8968" width="13.85546875" style="3" customWidth="1"/>
    <col min="8969" max="8971" width="11.42578125" style="3" customWidth="1"/>
    <col min="8972" max="8972" width="13.7109375" style="3" customWidth="1"/>
    <col min="8973" max="9212" width="9.140625" style="3" customWidth="1"/>
    <col min="9213" max="9213" width="4.28515625" style="3" customWidth="1"/>
    <col min="9214" max="9214" width="32.140625" style="3" customWidth="1"/>
    <col min="9215" max="9215" width="7.42578125" style="3"/>
    <col min="9216" max="9216" width="4.28515625" style="3" customWidth="1"/>
    <col min="9217" max="9217" width="40" style="3" customWidth="1"/>
    <col min="9218" max="9218" width="7.42578125" style="3" customWidth="1"/>
    <col min="9219" max="9222" width="11.42578125" style="3" customWidth="1"/>
    <col min="9223" max="9224" width="13.85546875" style="3" customWidth="1"/>
    <col min="9225" max="9227" width="11.42578125" style="3" customWidth="1"/>
    <col min="9228" max="9228" width="13.7109375" style="3" customWidth="1"/>
    <col min="9229" max="9468" width="9.140625" style="3" customWidth="1"/>
    <col min="9469" max="9469" width="4.28515625" style="3" customWidth="1"/>
    <col min="9470" max="9470" width="32.140625" style="3" customWidth="1"/>
    <col min="9471" max="9471" width="7.42578125" style="3"/>
    <col min="9472" max="9472" width="4.28515625" style="3" customWidth="1"/>
    <col min="9473" max="9473" width="40" style="3" customWidth="1"/>
    <col min="9474" max="9474" width="7.42578125" style="3" customWidth="1"/>
    <col min="9475" max="9478" width="11.42578125" style="3" customWidth="1"/>
    <col min="9479" max="9480" width="13.85546875" style="3" customWidth="1"/>
    <col min="9481" max="9483" width="11.42578125" style="3" customWidth="1"/>
    <col min="9484" max="9484" width="13.7109375" style="3" customWidth="1"/>
    <col min="9485" max="9724" width="9.140625" style="3" customWidth="1"/>
    <col min="9725" max="9725" width="4.28515625" style="3" customWidth="1"/>
    <col min="9726" max="9726" width="32.140625" style="3" customWidth="1"/>
    <col min="9727" max="9727" width="7.42578125" style="3"/>
    <col min="9728" max="9728" width="4.28515625" style="3" customWidth="1"/>
    <col min="9729" max="9729" width="40" style="3" customWidth="1"/>
    <col min="9730" max="9730" width="7.42578125" style="3" customWidth="1"/>
    <col min="9731" max="9734" width="11.42578125" style="3" customWidth="1"/>
    <col min="9735" max="9736" width="13.85546875" style="3" customWidth="1"/>
    <col min="9737" max="9739" width="11.42578125" style="3" customWidth="1"/>
    <col min="9740" max="9740" width="13.7109375" style="3" customWidth="1"/>
    <col min="9741" max="9980" width="9.140625" style="3" customWidth="1"/>
    <col min="9981" max="9981" width="4.28515625" style="3" customWidth="1"/>
    <col min="9982" max="9982" width="32.140625" style="3" customWidth="1"/>
    <col min="9983" max="9983" width="7.42578125" style="3"/>
    <col min="9984" max="9984" width="4.28515625" style="3" customWidth="1"/>
    <col min="9985" max="9985" width="40" style="3" customWidth="1"/>
    <col min="9986" max="9986" width="7.42578125" style="3" customWidth="1"/>
    <col min="9987" max="9990" width="11.42578125" style="3" customWidth="1"/>
    <col min="9991" max="9992" width="13.85546875" style="3" customWidth="1"/>
    <col min="9993" max="9995" width="11.42578125" style="3" customWidth="1"/>
    <col min="9996" max="9996" width="13.7109375" style="3" customWidth="1"/>
    <col min="9997" max="10236" width="9.140625" style="3" customWidth="1"/>
    <col min="10237" max="10237" width="4.28515625" style="3" customWidth="1"/>
    <col min="10238" max="10238" width="32.140625" style="3" customWidth="1"/>
    <col min="10239" max="10239" width="7.42578125" style="3"/>
    <col min="10240" max="10240" width="4.28515625" style="3" customWidth="1"/>
    <col min="10241" max="10241" width="40" style="3" customWidth="1"/>
    <col min="10242" max="10242" width="7.42578125" style="3" customWidth="1"/>
    <col min="10243" max="10246" width="11.42578125" style="3" customWidth="1"/>
    <col min="10247" max="10248" width="13.85546875" style="3" customWidth="1"/>
    <col min="10249" max="10251" width="11.42578125" style="3" customWidth="1"/>
    <col min="10252" max="10252" width="13.7109375" style="3" customWidth="1"/>
    <col min="10253" max="10492" width="9.140625" style="3" customWidth="1"/>
    <col min="10493" max="10493" width="4.28515625" style="3" customWidth="1"/>
    <col min="10494" max="10494" width="32.140625" style="3" customWidth="1"/>
    <col min="10495" max="10495" width="7.42578125" style="3"/>
    <col min="10496" max="10496" width="4.28515625" style="3" customWidth="1"/>
    <col min="10497" max="10497" width="40" style="3" customWidth="1"/>
    <col min="10498" max="10498" width="7.42578125" style="3" customWidth="1"/>
    <col min="10499" max="10502" width="11.42578125" style="3" customWidth="1"/>
    <col min="10503" max="10504" width="13.85546875" style="3" customWidth="1"/>
    <col min="10505" max="10507" width="11.42578125" style="3" customWidth="1"/>
    <col min="10508" max="10508" width="13.7109375" style="3" customWidth="1"/>
    <col min="10509" max="10748" width="9.140625" style="3" customWidth="1"/>
    <col min="10749" max="10749" width="4.28515625" style="3" customWidth="1"/>
    <col min="10750" max="10750" width="32.140625" style="3" customWidth="1"/>
    <col min="10751" max="10751" width="7.42578125" style="3"/>
    <col min="10752" max="10752" width="4.28515625" style="3" customWidth="1"/>
    <col min="10753" max="10753" width="40" style="3" customWidth="1"/>
    <col min="10754" max="10754" width="7.42578125" style="3" customWidth="1"/>
    <col min="10755" max="10758" width="11.42578125" style="3" customWidth="1"/>
    <col min="10759" max="10760" width="13.85546875" style="3" customWidth="1"/>
    <col min="10761" max="10763" width="11.42578125" style="3" customWidth="1"/>
    <col min="10764" max="10764" width="13.7109375" style="3" customWidth="1"/>
    <col min="10765" max="11004" width="9.140625" style="3" customWidth="1"/>
    <col min="11005" max="11005" width="4.28515625" style="3" customWidth="1"/>
    <col min="11006" max="11006" width="32.140625" style="3" customWidth="1"/>
    <col min="11007" max="11007" width="7.42578125" style="3"/>
    <col min="11008" max="11008" width="4.28515625" style="3" customWidth="1"/>
    <col min="11009" max="11009" width="40" style="3" customWidth="1"/>
    <col min="11010" max="11010" width="7.42578125" style="3" customWidth="1"/>
    <col min="11011" max="11014" width="11.42578125" style="3" customWidth="1"/>
    <col min="11015" max="11016" width="13.85546875" style="3" customWidth="1"/>
    <col min="11017" max="11019" width="11.42578125" style="3" customWidth="1"/>
    <col min="11020" max="11020" width="13.7109375" style="3" customWidth="1"/>
    <col min="11021" max="11260" width="9.140625" style="3" customWidth="1"/>
    <col min="11261" max="11261" width="4.28515625" style="3" customWidth="1"/>
    <col min="11262" max="11262" width="32.140625" style="3" customWidth="1"/>
    <col min="11263" max="11263" width="7.42578125" style="3"/>
    <col min="11264" max="11264" width="4.28515625" style="3" customWidth="1"/>
    <col min="11265" max="11265" width="40" style="3" customWidth="1"/>
    <col min="11266" max="11266" width="7.42578125" style="3" customWidth="1"/>
    <col min="11267" max="11270" width="11.42578125" style="3" customWidth="1"/>
    <col min="11271" max="11272" width="13.85546875" style="3" customWidth="1"/>
    <col min="11273" max="11275" width="11.42578125" style="3" customWidth="1"/>
    <col min="11276" max="11276" width="13.7109375" style="3" customWidth="1"/>
    <col min="11277" max="11516" width="9.140625" style="3" customWidth="1"/>
    <col min="11517" max="11517" width="4.28515625" style="3" customWidth="1"/>
    <col min="11518" max="11518" width="32.140625" style="3" customWidth="1"/>
    <col min="11519" max="11519" width="7.42578125" style="3"/>
    <col min="11520" max="11520" width="4.28515625" style="3" customWidth="1"/>
    <col min="11521" max="11521" width="40" style="3" customWidth="1"/>
    <col min="11522" max="11522" width="7.42578125" style="3" customWidth="1"/>
    <col min="11523" max="11526" width="11.42578125" style="3" customWidth="1"/>
    <col min="11527" max="11528" width="13.85546875" style="3" customWidth="1"/>
    <col min="11529" max="11531" width="11.42578125" style="3" customWidth="1"/>
    <col min="11532" max="11532" width="13.7109375" style="3" customWidth="1"/>
    <col min="11533" max="11772" width="9.140625" style="3" customWidth="1"/>
    <col min="11773" max="11773" width="4.28515625" style="3" customWidth="1"/>
    <col min="11774" max="11774" width="32.140625" style="3" customWidth="1"/>
    <col min="11775" max="11775" width="7.42578125" style="3"/>
    <col min="11776" max="11776" width="4.28515625" style="3" customWidth="1"/>
    <col min="11777" max="11777" width="40" style="3" customWidth="1"/>
    <col min="11778" max="11778" width="7.42578125" style="3" customWidth="1"/>
    <col min="11779" max="11782" width="11.42578125" style="3" customWidth="1"/>
    <col min="11783" max="11784" width="13.85546875" style="3" customWidth="1"/>
    <col min="11785" max="11787" width="11.42578125" style="3" customWidth="1"/>
    <col min="11788" max="11788" width="13.7109375" style="3" customWidth="1"/>
    <col min="11789" max="12028" width="9.140625" style="3" customWidth="1"/>
    <col min="12029" max="12029" width="4.28515625" style="3" customWidth="1"/>
    <col min="12030" max="12030" width="32.140625" style="3" customWidth="1"/>
    <col min="12031" max="12031" width="7.42578125" style="3"/>
    <col min="12032" max="12032" width="4.28515625" style="3" customWidth="1"/>
    <col min="12033" max="12033" width="40" style="3" customWidth="1"/>
    <col min="12034" max="12034" width="7.42578125" style="3" customWidth="1"/>
    <col min="12035" max="12038" width="11.42578125" style="3" customWidth="1"/>
    <col min="12039" max="12040" width="13.85546875" style="3" customWidth="1"/>
    <col min="12041" max="12043" width="11.42578125" style="3" customWidth="1"/>
    <col min="12044" max="12044" width="13.7109375" style="3" customWidth="1"/>
    <col min="12045" max="12284" width="9.140625" style="3" customWidth="1"/>
    <col min="12285" max="12285" width="4.28515625" style="3" customWidth="1"/>
    <col min="12286" max="12286" width="32.140625" style="3" customWidth="1"/>
    <col min="12287" max="12287" width="7.42578125" style="3"/>
    <col min="12288" max="12288" width="4.28515625" style="3" customWidth="1"/>
    <col min="12289" max="12289" width="40" style="3" customWidth="1"/>
    <col min="12290" max="12290" width="7.42578125" style="3" customWidth="1"/>
    <col min="12291" max="12294" width="11.42578125" style="3" customWidth="1"/>
    <col min="12295" max="12296" width="13.85546875" style="3" customWidth="1"/>
    <col min="12297" max="12299" width="11.42578125" style="3" customWidth="1"/>
    <col min="12300" max="12300" width="13.7109375" style="3" customWidth="1"/>
    <col min="12301" max="12540" width="9.140625" style="3" customWidth="1"/>
    <col min="12541" max="12541" width="4.28515625" style="3" customWidth="1"/>
    <col min="12542" max="12542" width="32.140625" style="3" customWidth="1"/>
    <col min="12543" max="12543" width="7.42578125" style="3"/>
    <col min="12544" max="12544" width="4.28515625" style="3" customWidth="1"/>
    <col min="12545" max="12545" width="40" style="3" customWidth="1"/>
    <col min="12546" max="12546" width="7.42578125" style="3" customWidth="1"/>
    <col min="12547" max="12550" width="11.42578125" style="3" customWidth="1"/>
    <col min="12551" max="12552" width="13.85546875" style="3" customWidth="1"/>
    <col min="12553" max="12555" width="11.42578125" style="3" customWidth="1"/>
    <col min="12556" max="12556" width="13.7109375" style="3" customWidth="1"/>
    <col min="12557" max="12796" width="9.140625" style="3" customWidth="1"/>
    <col min="12797" max="12797" width="4.28515625" style="3" customWidth="1"/>
    <col min="12798" max="12798" width="32.140625" style="3" customWidth="1"/>
    <col min="12799" max="12799" width="7.42578125" style="3"/>
    <col min="12800" max="12800" width="4.28515625" style="3" customWidth="1"/>
    <col min="12801" max="12801" width="40" style="3" customWidth="1"/>
    <col min="12802" max="12802" width="7.42578125" style="3" customWidth="1"/>
    <col min="12803" max="12806" width="11.42578125" style="3" customWidth="1"/>
    <col min="12807" max="12808" width="13.85546875" style="3" customWidth="1"/>
    <col min="12809" max="12811" width="11.42578125" style="3" customWidth="1"/>
    <col min="12812" max="12812" width="13.7109375" style="3" customWidth="1"/>
    <col min="12813" max="13052" width="9.140625" style="3" customWidth="1"/>
    <col min="13053" max="13053" width="4.28515625" style="3" customWidth="1"/>
    <col min="13054" max="13054" width="32.140625" style="3" customWidth="1"/>
    <col min="13055" max="13055" width="7.42578125" style="3"/>
    <col min="13056" max="13056" width="4.28515625" style="3" customWidth="1"/>
    <col min="13057" max="13057" width="40" style="3" customWidth="1"/>
    <col min="13058" max="13058" width="7.42578125" style="3" customWidth="1"/>
    <col min="13059" max="13062" width="11.42578125" style="3" customWidth="1"/>
    <col min="13063" max="13064" width="13.85546875" style="3" customWidth="1"/>
    <col min="13065" max="13067" width="11.42578125" style="3" customWidth="1"/>
    <col min="13068" max="13068" width="13.7109375" style="3" customWidth="1"/>
    <col min="13069" max="13308" width="9.140625" style="3" customWidth="1"/>
    <col min="13309" max="13309" width="4.28515625" style="3" customWidth="1"/>
    <col min="13310" max="13310" width="32.140625" style="3" customWidth="1"/>
    <col min="13311" max="13311" width="7.42578125" style="3"/>
    <col min="13312" max="13312" width="4.28515625" style="3" customWidth="1"/>
    <col min="13313" max="13313" width="40" style="3" customWidth="1"/>
    <col min="13314" max="13314" width="7.42578125" style="3" customWidth="1"/>
    <col min="13315" max="13318" width="11.42578125" style="3" customWidth="1"/>
    <col min="13319" max="13320" width="13.85546875" style="3" customWidth="1"/>
    <col min="13321" max="13323" width="11.42578125" style="3" customWidth="1"/>
    <col min="13324" max="13324" width="13.7109375" style="3" customWidth="1"/>
    <col min="13325" max="13564" width="9.140625" style="3" customWidth="1"/>
    <col min="13565" max="13565" width="4.28515625" style="3" customWidth="1"/>
    <col min="13566" max="13566" width="32.140625" style="3" customWidth="1"/>
    <col min="13567" max="13567" width="7.42578125" style="3"/>
    <col min="13568" max="13568" width="4.28515625" style="3" customWidth="1"/>
    <col min="13569" max="13569" width="40" style="3" customWidth="1"/>
    <col min="13570" max="13570" width="7.42578125" style="3" customWidth="1"/>
    <col min="13571" max="13574" width="11.42578125" style="3" customWidth="1"/>
    <col min="13575" max="13576" width="13.85546875" style="3" customWidth="1"/>
    <col min="13577" max="13579" width="11.42578125" style="3" customWidth="1"/>
    <col min="13580" max="13580" width="13.7109375" style="3" customWidth="1"/>
    <col min="13581" max="13820" width="9.140625" style="3" customWidth="1"/>
    <col min="13821" max="13821" width="4.28515625" style="3" customWidth="1"/>
    <col min="13822" max="13822" width="32.140625" style="3" customWidth="1"/>
    <col min="13823" max="13823" width="7.42578125" style="3"/>
    <col min="13824" max="13824" width="4.28515625" style="3" customWidth="1"/>
    <col min="13825" max="13825" width="40" style="3" customWidth="1"/>
    <col min="13826" max="13826" width="7.42578125" style="3" customWidth="1"/>
    <col min="13827" max="13830" width="11.42578125" style="3" customWidth="1"/>
    <col min="13831" max="13832" width="13.85546875" style="3" customWidth="1"/>
    <col min="13833" max="13835" width="11.42578125" style="3" customWidth="1"/>
    <col min="13836" max="13836" width="13.7109375" style="3" customWidth="1"/>
    <col min="13837" max="14076" width="9.140625" style="3" customWidth="1"/>
    <col min="14077" max="14077" width="4.28515625" style="3" customWidth="1"/>
    <col min="14078" max="14078" width="32.140625" style="3" customWidth="1"/>
    <col min="14079" max="14079" width="7.42578125" style="3"/>
    <col min="14080" max="14080" width="4.28515625" style="3" customWidth="1"/>
    <col min="14081" max="14081" width="40" style="3" customWidth="1"/>
    <col min="14082" max="14082" width="7.42578125" style="3" customWidth="1"/>
    <col min="14083" max="14086" width="11.42578125" style="3" customWidth="1"/>
    <col min="14087" max="14088" width="13.85546875" style="3" customWidth="1"/>
    <col min="14089" max="14091" width="11.42578125" style="3" customWidth="1"/>
    <col min="14092" max="14092" width="13.7109375" style="3" customWidth="1"/>
    <col min="14093" max="14332" width="9.140625" style="3" customWidth="1"/>
    <col min="14333" max="14333" width="4.28515625" style="3" customWidth="1"/>
    <col min="14334" max="14334" width="32.140625" style="3" customWidth="1"/>
    <col min="14335" max="14335" width="7.42578125" style="3"/>
    <col min="14336" max="14336" width="4.28515625" style="3" customWidth="1"/>
    <col min="14337" max="14337" width="40" style="3" customWidth="1"/>
    <col min="14338" max="14338" width="7.42578125" style="3" customWidth="1"/>
    <col min="14339" max="14342" width="11.42578125" style="3" customWidth="1"/>
    <col min="14343" max="14344" width="13.85546875" style="3" customWidth="1"/>
    <col min="14345" max="14347" width="11.42578125" style="3" customWidth="1"/>
    <col min="14348" max="14348" width="13.7109375" style="3" customWidth="1"/>
    <col min="14349" max="14588" width="9.140625" style="3" customWidth="1"/>
    <col min="14589" max="14589" width="4.28515625" style="3" customWidth="1"/>
    <col min="14590" max="14590" width="32.140625" style="3" customWidth="1"/>
    <col min="14591" max="14591" width="7.42578125" style="3"/>
    <col min="14592" max="14592" width="4.28515625" style="3" customWidth="1"/>
    <col min="14593" max="14593" width="40" style="3" customWidth="1"/>
    <col min="14594" max="14594" width="7.42578125" style="3" customWidth="1"/>
    <col min="14595" max="14598" width="11.42578125" style="3" customWidth="1"/>
    <col min="14599" max="14600" width="13.85546875" style="3" customWidth="1"/>
    <col min="14601" max="14603" width="11.42578125" style="3" customWidth="1"/>
    <col min="14604" max="14604" width="13.7109375" style="3" customWidth="1"/>
    <col min="14605" max="14844" width="9.140625" style="3" customWidth="1"/>
    <col min="14845" max="14845" width="4.28515625" style="3" customWidth="1"/>
    <col min="14846" max="14846" width="32.140625" style="3" customWidth="1"/>
    <col min="14847" max="14847" width="7.42578125" style="3"/>
    <col min="14848" max="14848" width="4.28515625" style="3" customWidth="1"/>
    <col min="14849" max="14849" width="40" style="3" customWidth="1"/>
    <col min="14850" max="14850" width="7.42578125" style="3" customWidth="1"/>
    <col min="14851" max="14854" width="11.42578125" style="3" customWidth="1"/>
    <col min="14855" max="14856" width="13.85546875" style="3" customWidth="1"/>
    <col min="14857" max="14859" width="11.42578125" style="3" customWidth="1"/>
    <col min="14860" max="14860" width="13.7109375" style="3" customWidth="1"/>
    <col min="14861" max="15100" width="9.140625" style="3" customWidth="1"/>
    <col min="15101" max="15101" width="4.28515625" style="3" customWidth="1"/>
    <col min="15102" max="15102" width="32.140625" style="3" customWidth="1"/>
    <col min="15103" max="15103" width="7.42578125" style="3"/>
    <col min="15104" max="15104" width="4.28515625" style="3" customWidth="1"/>
    <col min="15105" max="15105" width="40" style="3" customWidth="1"/>
    <col min="15106" max="15106" width="7.42578125" style="3" customWidth="1"/>
    <col min="15107" max="15110" width="11.42578125" style="3" customWidth="1"/>
    <col min="15111" max="15112" width="13.85546875" style="3" customWidth="1"/>
    <col min="15113" max="15115" width="11.42578125" style="3" customWidth="1"/>
    <col min="15116" max="15116" width="13.7109375" style="3" customWidth="1"/>
    <col min="15117" max="15356" width="9.140625" style="3" customWidth="1"/>
    <col min="15357" max="15357" width="4.28515625" style="3" customWidth="1"/>
    <col min="15358" max="15358" width="32.140625" style="3" customWidth="1"/>
    <col min="15359" max="15359" width="7.42578125" style="3"/>
    <col min="15360" max="15360" width="4.28515625" style="3" customWidth="1"/>
    <col min="15361" max="15361" width="40" style="3" customWidth="1"/>
    <col min="15362" max="15362" width="7.42578125" style="3" customWidth="1"/>
    <col min="15363" max="15366" width="11.42578125" style="3" customWidth="1"/>
    <col min="15367" max="15368" width="13.85546875" style="3" customWidth="1"/>
    <col min="15369" max="15371" width="11.42578125" style="3" customWidth="1"/>
    <col min="15372" max="15372" width="13.7109375" style="3" customWidth="1"/>
    <col min="15373" max="15612" width="9.140625" style="3" customWidth="1"/>
    <col min="15613" max="15613" width="4.28515625" style="3" customWidth="1"/>
    <col min="15614" max="15614" width="32.140625" style="3" customWidth="1"/>
    <col min="15615" max="15615" width="7.42578125" style="3"/>
    <col min="15616" max="15616" width="4.28515625" style="3" customWidth="1"/>
    <col min="15617" max="15617" width="40" style="3" customWidth="1"/>
    <col min="15618" max="15618" width="7.42578125" style="3" customWidth="1"/>
    <col min="15619" max="15622" width="11.42578125" style="3" customWidth="1"/>
    <col min="15623" max="15624" width="13.85546875" style="3" customWidth="1"/>
    <col min="15625" max="15627" width="11.42578125" style="3" customWidth="1"/>
    <col min="15628" max="15628" width="13.7109375" style="3" customWidth="1"/>
    <col min="15629" max="15868" width="9.140625" style="3" customWidth="1"/>
    <col min="15869" max="15869" width="4.28515625" style="3" customWidth="1"/>
    <col min="15870" max="15870" width="32.140625" style="3" customWidth="1"/>
    <col min="15871" max="15871" width="7.42578125" style="3"/>
    <col min="15872" max="15872" width="4.28515625" style="3" customWidth="1"/>
    <col min="15873" max="15873" width="40" style="3" customWidth="1"/>
    <col min="15874" max="15874" width="7.42578125" style="3" customWidth="1"/>
    <col min="15875" max="15878" width="11.42578125" style="3" customWidth="1"/>
    <col min="15879" max="15880" width="13.85546875" style="3" customWidth="1"/>
    <col min="15881" max="15883" width="11.42578125" style="3" customWidth="1"/>
    <col min="15884" max="15884" width="13.7109375" style="3" customWidth="1"/>
    <col min="15885" max="16124" width="9.140625" style="3" customWidth="1"/>
    <col min="16125" max="16125" width="4.28515625" style="3" customWidth="1"/>
    <col min="16126" max="16126" width="32.140625" style="3" customWidth="1"/>
    <col min="16127" max="16127" width="7.42578125" style="3"/>
    <col min="16128" max="16128" width="4.28515625" style="3" customWidth="1"/>
    <col min="16129" max="16129" width="40" style="3" customWidth="1"/>
    <col min="16130" max="16130" width="7.42578125" style="3" customWidth="1"/>
    <col min="16131" max="16134" width="11.42578125" style="3" customWidth="1"/>
    <col min="16135" max="16136" width="13.85546875" style="3" customWidth="1"/>
    <col min="16137" max="16139" width="11.42578125" style="3" customWidth="1"/>
    <col min="16140" max="16140" width="13.7109375" style="3" customWidth="1"/>
    <col min="16141" max="16380" width="9.140625" style="3" customWidth="1"/>
    <col min="16381" max="16381" width="4.28515625" style="3" customWidth="1"/>
    <col min="16382" max="16384" width="32.140625" style="3" customWidth="1"/>
  </cols>
  <sheetData>
    <row r="1" spans="1:15" ht="27" customHeight="1">
      <c r="A1" s="326" t="s">
        <v>25</v>
      </c>
      <c r="B1" s="326"/>
    </row>
    <row r="2" spans="1:15" ht="48" customHeight="1">
      <c r="A2" s="327" t="s">
        <v>382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5" ht="27" customHeight="1">
      <c r="A3" s="328" t="e">
        <f>#REF!</f>
        <v>#REF!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</row>
    <row r="4" spans="1:15" ht="33" customHeight="1">
      <c r="A4" s="333" t="s">
        <v>26</v>
      </c>
      <c r="B4" s="333" t="s">
        <v>27</v>
      </c>
      <c r="C4" s="333" t="s">
        <v>28</v>
      </c>
      <c r="D4" s="330" t="s">
        <v>295</v>
      </c>
      <c r="E4" s="333" t="s">
        <v>50</v>
      </c>
      <c r="F4" s="332" t="s">
        <v>39</v>
      </c>
      <c r="G4" s="332"/>
      <c r="H4" s="332"/>
      <c r="I4" s="332"/>
      <c r="J4" s="332"/>
      <c r="K4" s="332"/>
      <c r="L4" s="332" t="s">
        <v>243</v>
      </c>
      <c r="M4" s="182"/>
    </row>
    <row r="5" spans="1:15" ht="60" customHeight="1">
      <c r="A5" s="333"/>
      <c r="B5" s="333"/>
      <c r="C5" s="333"/>
      <c r="D5" s="331"/>
      <c r="E5" s="333"/>
      <c r="F5" s="183" t="s">
        <v>19</v>
      </c>
      <c r="G5" s="183" t="s">
        <v>21</v>
      </c>
      <c r="H5" s="183" t="s">
        <v>23</v>
      </c>
      <c r="I5" s="183" t="s">
        <v>296</v>
      </c>
      <c r="J5" s="183" t="s">
        <v>24</v>
      </c>
      <c r="K5" s="183" t="s">
        <v>20</v>
      </c>
      <c r="L5" s="332"/>
      <c r="M5" s="182"/>
    </row>
    <row r="6" spans="1:15">
      <c r="A6" s="184" t="s">
        <v>6</v>
      </c>
      <c r="B6" s="184" t="s">
        <v>43</v>
      </c>
      <c r="C6" s="184"/>
      <c r="D6" s="185"/>
      <c r="E6" s="184"/>
      <c r="F6" s="183"/>
      <c r="G6" s="183"/>
      <c r="H6" s="183"/>
      <c r="I6" s="183"/>
      <c r="J6" s="183"/>
      <c r="K6" s="183"/>
      <c r="L6" s="183"/>
      <c r="M6" s="182"/>
    </row>
    <row r="7" spans="1:15" ht="48.75" customHeight="1">
      <c r="A7" s="186">
        <v>1</v>
      </c>
      <c r="B7" s="187" t="s">
        <v>140</v>
      </c>
      <c r="C7" s="188" t="s">
        <v>0</v>
      </c>
      <c r="D7" s="189">
        <v>8.2100000000000009</v>
      </c>
      <c r="E7" s="189">
        <v>4.5</v>
      </c>
      <c r="F7" s="189">
        <v>1.1399999999999999</v>
      </c>
      <c r="G7" s="189">
        <v>3.32</v>
      </c>
      <c r="H7" s="190">
        <v>3.17</v>
      </c>
      <c r="I7" s="189">
        <v>2.2799999999999998</v>
      </c>
      <c r="J7" s="189">
        <v>2.3199999999999998</v>
      </c>
      <c r="K7" s="189">
        <f>AVERAGE(F7:J7)</f>
        <v>2.4460000000000002</v>
      </c>
      <c r="L7" s="191">
        <v>3.5</v>
      </c>
      <c r="M7" s="182"/>
    </row>
    <row r="8" spans="1:15" ht="39" customHeight="1">
      <c r="A8" s="186">
        <v>2</v>
      </c>
      <c r="B8" s="187" t="s">
        <v>29</v>
      </c>
      <c r="C8" s="188" t="s">
        <v>30</v>
      </c>
      <c r="D8" s="188">
        <v>172840</v>
      </c>
      <c r="E8" s="188">
        <v>175000</v>
      </c>
      <c r="F8" s="188">
        <v>184594</v>
      </c>
      <c r="G8" s="188">
        <v>176258</v>
      </c>
      <c r="H8" s="188">
        <v>178127</v>
      </c>
      <c r="I8" s="188">
        <f>I14+I26+149</f>
        <v>178088</v>
      </c>
      <c r="J8" s="188">
        <f>J14+J26</f>
        <v>175538</v>
      </c>
      <c r="K8" s="192">
        <f>AVERAGE(F8:J8)</f>
        <v>178521</v>
      </c>
      <c r="L8" s="193">
        <v>175000</v>
      </c>
      <c r="M8" s="182"/>
    </row>
    <row r="9" spans="1:15" ht="37.5">
      <c r="A9" s="186"/>
      <c r="B9" s="187" t="s">
        <v>41</v>
      </c>
      <c r="C9" s="188" t="s">
        <v>42</v>
      </c>
      <c r="D9" s="188">
        <v>567</v>
      </c>
      <c r="E9" s="188">
        <v>530</v>
      </c>
      <c r="F9" s="188">
        <v>579</v>
      </c>
      <c r="G9" s="188">
        <v>545</v>
      </c>
      <c r="H9" s="186">
        <v>543</v>
      </c>
      <c r="I9" s="188">
        <v>567</v>
      </c>
      <c r="J9" s="188">
        <v>564</v>
      </c>
      <c r="K9" s="192">
        <f>AVERAGE(F9:J9)</f>
        <v>559.6</v>
      </c>
      <c r="L9" s="194">
        <v>550</v>
      </c>
      <c r="M9" s="182"/>
    </row>
    <row r="10" spans="1:15">
      <c r="A10" s="195" t="s">
        <v>7</v>
      </c>
      <c r="B10" s="196" t="s">
        <v>69</v>
      </c>
      <c r="C10" s="188"/>
      <c r="D10" s="188"/>
      <c r="E10" s="188"/>
      <c r="F10" s="188"/>
      <c r="G10" s="188"/>
      <c r="H10" s="186"/>
      <c r="I10" s="188"/>
      <c r="J10" s="188"/>
      <c r="K10" s="188"/>
      <c r="L10" s="194"/>
      <c r="M10" s="182"/>
    </row>
    <row r="11" spans="1:15">
      <c r="A11" s="195">
        <v>1</v>
      </c>
      <c r="B11" s="196" t="s">
        <v>141</v>
      </c>
      <c r="C11" s="188"/>
      <c r="D11" s="188"/>
      <c r="E11" s="188"/>
      <c r="F11" s="188"/>
      <c r="G11" s="188"/>
      <c r="H11" s="186"/>
      <c r="I11" s="188"/>
      <c r="J11" s="188"/>
      <c r="K11" s="188"/>
      <c r="L11" s="194"/>
      <c r="M11" s="182"/>
    </row>
    <row r="12" spans="1:15" s="131" customFormat="1" ht="19.5">
      <c r="A12" s="197" t="s">
        <v>142</v>
      </c>
      <c r="B12" s="198" t="s">
        <v>293</v>
      </c>
      <c r="C12" s="197" t="s">
        <v>34</v>
      </c>
      <c r="D12" s="199">
        <v>22806</v>
      </c>
      <c r="E12" s="199">
        <f>E15+E18</f>
        <v>22000</v>
      </c>
      <c r="F12" s="199">
        <f>F15+F18</f>
        <v>24259</v>
      </c>
      <c r="G12" s="199">
        <f t="shared" ref="G12:H12" si="0">G15+G18</f>
        <v>24020</v>
      </c>
      <c r="H12" s="199">
        <f t="shared" si="0"/>
        <v>23471</v>
      </c>
      <c r="I12" s="199">
        <f>I15+I18</f>
        <v>23212</v>
      </c>
      <c r="J12" s="199">
        <f>J15+J18</f>
        <v>22540</v>
      </c>
      <c r="K12" s="199">
        <f>AVERAGE(F12:J12)</f>
        <v>23500.400000000001</v>
      </c>
      <c r="L12" s="200">
        <v>22000</v>
      </c>
      <c r="M12" s="201"/>
    </row>
    <row r="13" spans="1:15">
      <c r="A13" s="192"/>
      <c r="B13" s="202" t="s">
        <v>44</v>
      </c>
      <c r="C13" s="192" t="s">
        <v>45</v>
      </c>
      <c r="D13" s="203">
        <v>46.9</v>
      </c>
      <c r="E13" s="203">
        <f>E14/E12*10</f>
        <v>48.59</v>
      </c>
      <c r="F13" s="203">
        <f>F14/F12*10</f>
        <v>48.67554309740715</v>
      </c>
      <c r="G13" s="203">
        <f t="shared" ref="G13:J13" si="1">G14/G12*10</f>
        <v>46.743547044129897</v>
      </c>
      <c r="H13" s="203">
        <f t="shared" si="1"/>
        <v>48.876059818499428</v>
      </c>
      <c r="I13" s="203">
        <f t="shared" si="1"/>
        <v>50.330432534895742</v>
      </c>
      <c r="J13" s="203">
        <f t="shared" si="1"/>
        <v>50.641969831410819</v>
      </c>
      <c r="K13" s="203">
        <f t="shared" ref="K13:K14" si="2">AVERAGE(F13:J13)</f>
        <v>49.053510465268616</v>
      </c>
      <c r="L13" s="204">
        <v>51.3</v>
      </c>
      <c r="M13" s="205"/>
    </row>
    <row r="14" spans="1:15">
      <c r="A14" s="192"/>
      <c r="B14" s="202" t="s">
        <v>46</v>
      </c>
      <c r="C14" s="192" t="s">
        <v>37</v>
      </c>
      <c r="D14" s="188">
        <v>107101</v>
      </c>
      <c r="E14" s="188">
        <f>E17+E20</f>
        <v>106898</v>
      </c>
      <c r="F14" s="188">
        <f>F17+F20</f>
        <v>118082</v>
      </c>
      <c r="G14" s="188">
        <f t="shared" ref="G14:H14" si="3">G17+G20</f>
        <v>112278</v>
      </c>
      <c r="H14" s="188">
        <f t="shared" si="3"/>
        <v>114717</v>
      </c>
      <c r="I14" s="188">
        <f>I17+I20</f>
        <v>116827</v>
      </c>
      <c r="J14" s="188">
        <f>J17+J20</f>
        <v>114147</v>
      </c>
      <c r="K14" s="188">
        <f t="shared" si="2"/>
        <v>115210.2</v>
      </c>
      <c r="L14" s="194">
        <f>L12*L13/10</f>
        <v>112860</v>
      </c>
      <c r="M14" s="206"/>
    </row>
    <row r="15" spans="1:15" hidden="1">
      <c r="A15" s="185"/>
      <c r="B15" s="207" t="s">
        <v>143</v>
      </c>
      <c r="C15" s="192" t="s">
        <v>34</v>
      </c>
      <c r="D15" s="188">
        <v>8223</v>
      </c>
      <c r="E15" s="188">
        <v>8000</v>
      </c>
      <c r="F15" s="188">
        <v>9278</v>
      </c>
      <c r="G15" s="188">
        <v>9036</v>
      </c>
      <c r="H15" s="188">
        <v>8849</v>
      </c>
      <c r="I15" s="188">
        <v>8788</v>
      </c>
      <c r="J15" s="188">
        <v>8712</v>
      </c>
      <c r="K15" s="188"/>
      <c r="L15" s="194"/>
      <c r="M15" s="205"/>
    </row>
    <row r="16" spans="1:15" hidden="1">
      <c r="A16" s="192"/>
      <c r="B16" s="202" t="s">
        <v>44</v>
      </c>
      <c r="C16" s="192" t="s">
        <v>45</v>
      </c>
      <c r="D16" s="203">
        <v>53.2</v>
      </c>
      <c r="E16" s="203">
        <f>E17/E15*10</f>
        <v>54.005000000000003</v>
      </c>
      <c r="F16" s="203">
        <f>F17/F15*10</f>
        <v>55.189696055184299</v>
      </c>
      <c r="G16" s="203">
        <f t="shared" ref="G16:J16" si="4">G17/G15*10</f>
        <v>54.628154050464808</v>
      </c>
      <c r="H16" s="203">
        <f t="shared" si="4"/>
        <v>56.134026443665952</v>
      </c>
      <c r="I16" s="203">
        <f t="shared" si="4"/>
        <v>55.137687756030957</v>
      </c>
      <c r="J16" s="203">
        <f t="shared" si="4"/>
        <v>55.622130394857663</v>
      </c>
      <c r="K16" s="203"/>
      <c r="L16" s="204"/>
      <c r="M16" s="205"/>
      <c r="N16" s="208"/>
      <c r="O16" s="208"/>
    </row>
    <row r="17" spans="1:16" hidden="1">
      <c r="A17" s="192"/>
      <c r="B17" s="202" t="s">
        <v>46</v>
      </c>
      <c r="C17" s="192" t="s">
        <v>37</v>
      </c>
      <c r="D17" s="188">
        <v>43745</v>
      </c>
      <c r="E17" s="188">
        <v>43204</v>
      </c>
      <c r="F17" s="188">
        <v>51205</v>
      </c>
      <c r="G17" s="188">
        <v>49362</v>
      </c>
      <c r="H17" s="188">
        <v>49673</v>
      </c>
      <c r="I17" s="188">
        <v>48455</v>
      </c>
      <c r="J17" s="188">
        <v>48458</v>
      </c>
      <c r="K17" s="188"/>
      <c r="L17" s="194"/>
      <c r="M17" s="205"/>
      <c r="N17" s="208"/>
      <c r="O17" s="208"/>
    </row>
    <row r="18" spans="1:16" hidden="1">
      <c r="A18" s="185"/>
      <c r="B18" s="207" t="s">
        <v>144</v>
      </c>
      <c r="C18" s="192" t="s">
        <v>34</v>
      </c>
      <c r="D18" s="188">
        <v>14583</v>
      </c>
      <c r="E18" s="188">
        <v>14000</v>
      </c>
      <c r="F18" s="188">
        <v>14981</v>
      </c>
      <c r="G18" s="188">
        <v>14984</v>
      </c>
      <c r="H18" s="188">
        <v>14622</v>
      </c>
      <c r="I18" s="188">
        <v>14424</v>
      </c>
      <c r="J18" s="188">
        <v>13828</v>
      </c>
      <c r="K18" s="188"/>
      <c r="L18" s="194"/>
      <c r="M18" s="205"/>
      <c r="N18" s="208"/>
      <c r="O18" s="208"/>
    </row>
    <row r="19" spans="1:16" s="128" customFormat="1" hidden="1">
      <c r="A19" s="192"/>
      <c r="B19" s="202" t="s">
        <v>44</v>
      </c>
      <c r="C19" s="192" t="s">
        <v>45</v>
      </c>
      <c r="D19" s="203">
        <v>43.4</v>
      </c>
      <c r="E19" s="203">
        <f>E20/E18*10</f>
        <v>45.495714285714286</v>
      </c>
      <c r="F19" s="203">
        <f>F20/F18*10</f>
        <v>44.641212202122695</v>
      </c>
      <c r="G19" s="203">
        <f t="shared" ref="G19:H19" si="5">G20/G18*10</f>
        <v>41.988788040576623</v>
      </c>
      <c r="H19" s="203">
        <f t="shared" si="5"/>
        <v>44.483654766789769</v>
      </c>
      <c r="I19" s="203">
        <f>I20/I18*10</f>
        <v>47.401552967276757</v>
      </c>
      <c r="J19" s="203">
        <f>J20/J18*10</f>
        <v>47.504339022273648</v>
      </c>
      <c r="K19" s="203"/>
      <c r="L19" s="204"/>
      <c r="M19" s="205"/>
      <c r="N19" s="208"/>
      <c r="O19" s="208"/>
    </row>
    <row r="20" spans="1:16" s="128" customFormat="1" hidden="1">
      <c r="A20" s="192"/>
      <c r="B20" s="202" t="s">
        <v>46</v>
      </c>
      <c r="C20" s="192" t="s">
        <v>37</v>
      </c>
      <c r="D20" s="188">
        <v>63357</v>
      </c>
      <c r="E20" s="188">
        <v>63694</v>
      </c>
      <c r="F20" s="188">
        <v>66877</v>
      </c>
      <c r="G20" s="188">
        <v>62916</v>
      </c>
      <c r="H20" s="188">
        <v>65044</v>
      </c>
      <c r="I20" s="188">
        <v>68372</v>
      </c>
      <c r="J20" s="188">
        <v>65689</v>
      </c>
      <c r="K20" s="188"/>
      <c r="L20" s="194"/>
      <c r="M20" s="205"/>
      <c r="N20" s="208"/>
      <c r="O20" s="208"/>
    </row>
    <row r="21" spans="1:16" s="128" customFormat="1" hidden="1">
      <c r="A21" s="192"/>
      <c r="B21" s="209" t="s">
        <v>145</v>
      </c>
      <c r="C21" s="210"/>
      <c r="D21" s="188"/>
      <c r="E21" s="188"/>
      <c r="F21" s="188"/>
      <c r="G21" s="188"/>
      <c r="H21" s="188"/>
      <c r="I21" s="188"/>
      <c r="J21" s="188"/>
      <c r="K21" s="188"/>
      <c r="L21" s="194"/>
      <c r="M21" s="205"/>
      <c r="N21" s="208"/>
      <c r="O21" s="208"/>
    </row>
    <row r="22" spans="1:16" s="128" customFormat="1" ht="37.5">
      <c r="A22" s="192"/>
      <c r="B22" s="187" t="s">
        <v>146</v>
      </c>
      <c r="C22" s="210" t="s">
        <v>16</v>
      </c>
      <c r="D22" s="188"/>
      <c r="E22" s="188">
        <v>4000</v>
      </c>
      <c r="F22" s="188">
        <v>3000</v>
      </c>
      <c r="G22" s="188">
        <v>3000</v>
      </c>
      <c r="H22" s="188">
        <v>3500</v>
      </c>
      <c r="I22" s="188">
        <v>3822</v>
      </c>
      <c r="J22" s="188">
        <v>3950</v>
      </c>
      <c r="K22" s="188">
        <f>AVERAGE(F22:J22)</f>
        <v>3454.4</v>
      </c>
      <c r="L22" s="194">
        <v>4000</v>
      </c>
      <c r="M22" s="205"/>
      <c r="N22" s="208"/>
      <c r="O22" s="208"/>
    </row>
    <row r="23" spans="1:16" ht="56.25">
      <c r="A23" s="192"/>
      <c r="B23" s="187" t="s">
        <v>147</v>
      </c>
      <c r="C23" s="210" t="s">
        <v>16</v>
      </c>
      <c r="D23" s="188"/>
      <c r="E23" s="188"/>
      <c r="F23" s="188"/>
      <c r="G23" s="188"/>
      <c r="H23" s="188">
        <v>165</v>
      </c>
      <c r="I23" s="188">
        <v>170</v>
      </c>
      <c r="J23" s="188">
        <v>345</v>
      </c>
      <c r="K23" s="188">
        <f t="shared" ref="K23" si="6">SUM(F23:J23)</f>
        <v>680</v>
      </c>
      <c r="L23" s="194">
        <v>300</v>
      </c>
      <c r="M23" s="182"/>
      <c r="N23" s="208"/>
      <c r="O23" s="208"/>
    </row>
    <row r="24" spans="1:16" s="131" customFormat="1" ht="19.5">
      <c r="A24" s="197" t="s">
        <v>148</v>
      </c>
      <c r="B24" s="198" t="s">
        <v>47</v>
      </c>
      <c r="C24" s="197" t="s">
        <v>16</v>
      </c>
      <c r="D24" s="199">
        <v>16585</v>
      </c>
      <c r="E24" s="199">
        <v>15500</v>
      </c>
      <c r="F24" s="199">
        <v>16418</v>
      </c>
      <c r="G24" s="199">
        <v>15792</v>
      </c>
      <c r="H24" s="199">
        <v>15021</v>
      </c>
      <c r="I24" s="199">
        <v>14374</v>
      </c>
      <c r="J24" s="199">
        <f>215+8547+5628</f>
        <v>14390</v>
      </c>
      <c r="K24" s="199">
        <f>AVERAGE(F24:J24)</f>
        <v>15199</v>
      </c>
      <c r="L24" s="200">
        <v>14000</v>
      </c>
      <c r="M24" s="201"/>
      <c r="N24" s="201"/>
      <c r="O24" s="201"/>
    </row>
    <row r="25" spans="1:16" s="128" customFormat="1">
      <c r="A25" s="211"/>
      <c r="B25" s="212" t="s">
        <v>44</v>
      </c>
      <c r="C25" s="211" t="s">
        <v>45</v>
      </c>
      <c r="D25" s="203">
        <v>39.200000000000003</v>
      </c>
      <c r="E25" s="203">
        <f>E26/E24*10</f>
        <v>42.130967741935486</v>
      </c>
      <c r="F25" s="203">
        <f t="shared" ref="F25:J25" si="7">F26/F24*10</f>
        <v>40.511633572907783</v>
      </c>
      <c r="G25" s="203">
        <f t="shared" si="7"/>
        <v>40.51418439716312</v>
      </c>
      <c r="H25" s="203">
        <f t="shared" si="7"/>
        <v>42.214899141202324</v>
      </c>
      <c r="I25" s="203">
        <f t="shared" si="7"/>
        <v>42.515653262835677</v>
      </c>
      <c r="J25" s="203">
        <f t="shared" si="7"/>
        <v>42.662265462126484</v>
      </c>
      <c r="K25" s="203">
        <f>K26/K24*10</f>
        <v>41.63510757286663</v>
      </c>
      <c r="L25" s="204">
        <v>45.75</v>
      </c>
      <c r="M25" s="205"/>
      <c r="N25" s="208"/>
      <c r="O25" s="208"/>
    </row>
    <row r="26" spans="1:16" s="128" customFormat="1">
      <c r="A26" s="192"/>
      <c r="B26" s="202" t="s">
        <v>46</v>
      </c>
      <c r="C26" s="192" t="s">
        <v>37</v>
      </c>
      <c r="D26" s="188">
        <v>65033</v>
      </c>
      <c r="E26" s="188">
        <v>65303</v>
      </c>
      <c r="F26" s="188">
        <v>66512</v>
      </c>
      <c r="G26" s="188">
        <v>63980</v>
      </c>
      <c r="H26" s="188">
        <v>63411</v>
      </c>
      <c r="I26" s="188">
        <v>61112</v>
      </c>
      <c r="J26" s="188">
        <f>681+37733+22977</f>
        <v>61391</v>
      </c>
      <c r="K26" s="188">
        <f>AVERAGE(F26:J26)</f>
        <v>63281.2</v>
      </c>
      <c r="L26" s="194">
        <f>L24*L25/10</f>
        <v>64050</v>
      </c>
      <c r="M26" s="206"/>
      <c r="N26" s="208"/>
      <c r="O26" s="208"/>
    </row>
    <row r="27" spans="1:16" ht="37.5">
      <c r="A27" s="185" t="s">
        <v>149</v>
      </c>
      <c r="B27" s="202" t="s">
        <v>150</v>
      </c>
      <c r="C27" s="192" t="s">
        <v>34</v>
      </c>
      <c r="D27" s="188"/>
      <c r="E27" s="188"/>
      <c r="F27" s="188"/>
      <c r="G27" s="188">
        <v>697</v>
      </c>
      <c r="H27" s="188">
        <v>1815</v>
      </c>
      <c r="I27" s="188">
        <v>246</v>
      </c>
      <c r="J27" s="188">
        <v>336</v>
      </c>
      <c r="K27" s="188">
        <f>SUM(F27:J27)</f>
        <v>3094</v>
      </c>
      <c r="L27" s="194">
        <v>500</v>
      </c>
      <c r="M27" s="205"/>
      <c r="N27" s="208"/>
      <c r="O27" s="208"/>
    </row>
    <row r="28" spans="1:16" s="128" customFormat="1" ht="56.25">
      <c r="A28" s="188"/>
      <c r="B28" s="187" t="s">
        <v>151</v>
      </c>
      <c r="C28" s="188" t="s">
        <v>16</v>
      </c>
      <c r="D28" s="188"/>
      <c r="E28" s="188"/>
      <c r="F28" s="188"/>
      <c r="G28" s="188"/>
      <c r="H28" s="188">
        <v>1368</v>
      </c>
      <c r="I28" s="188">
        <v>1341</v>
      </c>
      <c r="J28" s="188">
        <v>1610</v>
      </c>
      <c r="K28" s="188">
        <f>SUM(F28:J28)</f>
        <v>4319</v>
      </c>
      <c r="L28" s="194">
        <v>1600</v>
      </c>
      <c r="M28" s="182"/>
      <c r="N28" s="208"/>
      <c r="O28" s="208"/>
    </row>
    <row r="29" spans="1:16" s="128" customFormat="1">
      <c r="A29" s="185">
        <v>2</v>
      </c>
      <c r="B29" s="213" t="s">
        <v>152</v>
      </c>
      <c r="C29" s="192" t="s">
        <v>34</v>
      </c>
      <c r="D29" s="188"/>
      <c r="E29" s="188"/>
      <c r="F29" s="188"/>
      <c r="G29" s="188"/>
      <c r="H29" s="188"/>
      <c r="I29" s="188"/>
      <c r="J29" s="188"/>
      <c r="K29" s="188"/>
      <c r="L29" s="194"/>
      <c r="M29" s="205"/>
      <c r="N29" s="208"/>
      <c r="O29" s="208"/>
    </row>
    <row r="30" spans="1:16" s="128" customFormat="1" ht="19.5">
      <c r="A30" s="197" t="s">
        <v>153</v>
      </c>
      <c r="B30" s="198" t="s">
        <v>154</v>
      </c>
      <c r="C30" s="214" t="s">
        <v>34</v>
      </c>
      <c r="D30" s="215">
        <v>542</v>
      </c>
      <c r="E30" s="215">
        <v>500</v>
      </c>
      <c r="F30" s="215">
        <v>553</v>
      </c>
      <c r="G30" s="215">
        <v>521</v>
      </c>
      <c r="H30" s="215">
        <v>479</v>
      </c>
      <c r="I30" s="215">
        <v>528</v>
      </c>
      <c r="J30" s="215">
        <f>139+154+205</f>
        <v>498</v>
      </c>
      <c r="K30" s="215">
        <f>AVERAGE(F30:J30)</f>
        <v>515.79999999999995</v>
      </c>
      <c r="L30" s="216">
        <v>475</v>
      </c>
      <c r="M30" s="208"/>
      <c r="N30" s="208"/>
      <c r="O30" s="208"/>
    </row>
    <row r="31" spans="1:16">
      <c r="A31" s="211"/>
      <c r="B31" s="212" t="s">
        <v>44</v>
      </c>
      <c r="C31" s="211" t="s">
        <v>45</v>
      </c>
      <c r="D31" s="203">
        <v>44.7</v>
      </c>
      <c r="E31" s="203">
        <f>E32/E30*10</f>
        <v>45</v>
      </c>
      <c r="F31" s="203">
        <f t="shared" ref="F31:J31" si="8">F32/F30*10</f>
        <v>43.996383363471963</v>
      </c>
      <c r="G31" s="203">
        <f t="shared" si="8"/>
        <v>45.335892514395397</v>
      </c>
      <c r="H31" s="203">
        <f t="shared" si="8"/>
        <v>45.678496868475989</v>
      </c>
      <c r="I31" s="203">
        <f t="shared" si="8"/>
        <v>49.109848484848484</v>
      </c>
      <c r="J31" s="203">
        <f t="shared" si="8"/>
        <v>50.040160642570285</v>
      </c>
      <c r="K31" s="203">
        <f>K32/K30*10</f>
        <v>46.793330748352076</v>
      </c>
      <c r="L31" s="204">
        <f>L32/L30*10</f>
        <v>53.11578947368421</v>
      </c>
      <c r="M31" s="205"/>
      <c r="N31" s="208"/>
      <c r="O31" s="208"/>
    </row>
    <row r="32" spans="1:16">
      <c r="A32" s="192"/>
      <c r="B32" s="202" t="s">
        <v>46</v>
      </c>
      <c r="C32" s="192" t="s">
        <v>37</v>
      </c>
      <c r="D32" s="188">
        <v>2421</v>
      </c>
      <c r="E32" s="188">
        <v>2250</v>
      </c>
      <c r="F32" s="188">
        <v>2433</v>
      </c>
      <c r="G32" s="188">
        <v>2362</v>
      </c>
      <c r="H32" s="188">
        <v>2188</v>
      </c>
      <c r="I32" s="188">
        <v>2593</v>
      </c>
      <c r="J32" s="188">
        <f>931+513+1048</f>
        <v>2492</v>
      </c>
      <c r="K32" s="188">
        <f t="shared" ref="K32:L38" si="9">AVERAGE(F32:J32)</f>
        <v>2413.6</v>
      </c>
      <c r="L32" s="194">
        <v>2523</v>
      </c>
      <c r="M32" s="205"/>
      <c r="N32" s="208"/>
      <c r="O32" s="208"/>
      <c r="P32" s="208"/>
    </row>
    <row r="33" spans="1:16" s="128" customFormat="1" ht="19.5">
      <c r="A33" s="197" t="s">
        <v>155</v>
      </c>
      <c r="B33" s="198" t="s">
        <v>156</v>
      </c>
      <c r="C33" s="214" t="s">
        <v>34</v>
      </c>
      <c r="D33" s="215">
        <v>249</v>
      </c>
      <c r="E33" s="215">
        <v>262</v>
      </c>
      <c r="F33" s="215">
        <v>250</v>
      </c>
      <c r="G33" s="215">
        <v>259</v>
      </c>
      <c r="H33" s="215">
        <v>200</v>
      </c>
      <c r="I33" s="215">
        <v>229</v>
      </c>
      <c r="J33" s="215">
        <v>198</v>
      </c>
      <c r="K33" s="215">
        <f t="shared" si="9"/>
        <v>227.2</v>
      </c>
      <c r="L33" s="216">
        <v>235</v>
      </c>
      <c r="M33" s="208"/>
      <c r="N33" s="208"/>
      <c r="O33" s="208"/>
      <c r="P33" s="208"/>
    </row>
    <row r="34" spans="1:16" s="128" customFormat="1">
      <c r="A34" s="217"/>
      <c r="B34" s="212" t="s">
        <v>44</v>
      </c>
      <c r="C34" s="211" t="s">
        <v>45</v>
      </c>
      <c r="D34" s="203">
        <v>80.900000000000006</v>
      </c>
      <c r="E34" s="203">
        <f>E35/E33*10</f>
        <v>81.755725190839698</v>
      </c>
      <c r="F34" s="203">
        <f t="shared" ref="F34:J34" si="10">F35/F33*10</f>
        <v>90</v>
      </c>
      <c r="G34" s="203">
        <f t="shared" si="10"/>
        <v>81.853281853281857</v>
      </c>
      <c r="H34" s="203">
        <f t="shared" si="10"/>
        <v>96.199999999999989</v>
      </c>
      <c r="I34" s="203">
        <f t="shared" si="10"/>
        <v>92.794759825327517</v>
      </c>
      <c r="J34" s="203">
        <f t="shared" si="10"/>
        <v>117.77777777777779</v>
      </c>
      <c r="K34" s="203">
        <f>K35/K33*10</f>
        <v>94.639084507042242</v>
      </c>
      <c r="L34" s="204">
        <f>L35/L33*10</f>
        <v>90.648510638297893</v>
      </c>
      <c r="M34" s="205"/>
      <c r="N34" s="208"/>
      <c r="O34" s="208"/>
      <c r="P34" s="218"/>
    </row>
    <row r="35" spans="1:16" s="128" customFormat="1">
      <c r="A35" s="192"/>
      <c r="B35" s="202" t="s">
        <v>46</v>
      </c>
      <c r="C35" s="192" t="s">
        <v>37</v>
      </c>
      <c r="D35" s="188">
        <v>2010</v>
      </c>
      <c r="E35" s="188">
        <v>2142</v>
      </c>
      <c r="F35" s="188">
        <v>2250</v>
      </c>
      <c r="G35" s="188">
        <v>2120</v>
      </c>
      <c r="H35" s="188">
        <v>1924</v>
      </c>
      <c r="I35" s="188">
        <v>2125</v>
      </c>
      <c r="J35" s="188">
        <v>2332</v>
      </c>
      <c r="K35" s="188">
        <f t="shared" si="9"/>
        <v>2150.1999999999998</v>
      </c>
      <c r="L35" s="194">
        <f t="shared" si="9"/>
        <v>2130.2400000000002</v>
      </c>
      <c r="M35" s="205"/>
      <c r="N35" s="208"/>
      <c r="O35" s="208"/>
      <c r="P35" s="208"/>
    </row>
    <row r="36" spans="1:16" s="128" customFormat="1" ht="19.5">
      <c r="A36" s="197" t="s">
        <v>157</v>
      </c>
      <c r="B36" s="198" t="s">
        <v>158</v>
      </c>
      <c r="C36" s="214" t="s">
        <v>34</v>
      </c>
      <c r="D36" s="215">
        <v>1364</v>
      </c>
      <c r="E36" s="215">
        <v>1260</v>
      </c>
      <c r="F36" s="215">
        <v>568</v>
      </c>
      <c r="G36" s="215">
        <v>907</v>
      </c>
      <c r="H36" s="215">
        <v>1038</v>
      </c>
      <c r="I36" s="215">
        <v>468</v>
      </c>
      <c r="J36" s="215">
        <v>494</v>
      </c>
      <c r="K36" s="215">
        <f t="shared" si="9"/>
        <v>695</v>
      </c>
      <c r="L36" s="216">
        <v>800</v>
      </c>
      <c r="M36" s="208"/>
      <c r="N36" s="208"/>
      <c r="O36" s="208"/>
      <c r="P36" s="208"/>
    </row>
    <row r="37" spans="1:16">
      <c r="A37" s="217"/>
      <c r="B37" s="212" t="s">
        <v>44</v>
      </c>
      <c r="C37" s="211" t="s">
        <v>45</v>
      </c>
      <c r="D37" s="203">
        <v>644</v>
      </c>
      <c r="E37" s="203">
        <f>E38/E36*10</f>
        <v>682.22222222222229</v>
      </c>
      <c r="F37" s="203">
        <f t="shared" ref="F37:J37" si="11">F38/F36*10</f>
        <v>703.99647887323931</v>
      </c>
      <c r="G37" s="203">
        <f t="shared" si="11"/>
        <v>689.47078280044093</v>
      </c>
      <c r="H37" s="203">
        <f t="shared" si="11"/>
        <v>700.4527938342967</v>
      </c>
      <c r="I37" s="203">
        <f>I38/I36*10</f>
        <v>716.38888888888891</v>
      </c>
      <c r="J37" s="203">
        <f t="shared" si="11"/>
        <v>753.96761133603241</v>
      </c>
      <c r="K37" s="203">
        <f>K38/K36*10</f>
        <v>707.91942446043163</v>
      </c>
      <c r="L37" s="204">
        <v>720</v>
      </c>
      <c r="M37" s="205"/>
      <c r="N37" s="208"/>
      <c r="O37" s="208"/>
      <c r="P37" s="218"/>
    </row>
    <row r="38" spans="1:16" s="128" customFormat="1">
      <c r="A38" s="192"/>
      <c r="B38" s="202" t="s">
        <v>46</v>
      </c>
      <c r="C38" s="192" t="s">
        <v>37</v>
      </c>
      <c r="D38" s="188">
        <v>85976</v>
      </c>
      <c r="E38" s="188">
        <v>85960</v>
      </c>
      <c r="F38" s="188">
        <v>39987</v>
      </c>
      <c r="G38" s="188">
        <v>62535</v>
      </c>
      <c r="H38" s="188">
        <v>72707</v>
      </c>
      <c r="I38" s="188">
        <v>33527</v>
      </c>
      <c r="J38" s="188">
        <v>37246</v>
      </c>
      <c r="K38" s="188">
        <f t="shared" si="9"/>
        <v>49200.4</v>
      </c>
      <c r="L38" s="194">
        <f>L36*L37/10</f>
        <v>57600</v>
      </c>
      <c r="M38" s="205"/>
      <c r="N38" s="208"/>
      <c r="O38" s="208"/>
      <c r="P38" s="208"/>
    </row>
    <row r="39" spans="1:16" s="128" customFormat="1">
      <c r="A39" s="185">
        <v>3</v>
      </c>
      <c r="B39" s="213" t="s">
        <v>159</v>
      </c>
      <c r="C39" s="185" t="s">
        <v>16</v>
      </c>
      <c r="D39" s="188">
        <f>D40+D46</f>
        <v>2725</v>
      </c>
      <c r="E39" s="188">
        <v>3000</v>
      </c>
      <c r="F39" s="188">
        <f>F40+F46</f>
        <v>2779</v>
      </c>
      <c r="G39" s="188">
        <f>G40+G46</f>
        <v>3124</v>
      </c>
      <c r="H39" s="188">
        <f>H40+H46</f>
        <v>3399</v>
      </c>
      <c r="I39" s="188">
        <f>I40+I46</f>
        <v>3554</v>
      </c>
      <c r="J39" s="188">
        <f>J40+J46</f>
        <v>3872</v>
      </c>
      <c r="K39" s="188">
        <f>AVERAGE(F39:J39)</f>
        <v>3345.6</v>
      </c>
      <c r="L39" s="194">
        <v>3400</v>
      </c>
      <c r="M39" s="182"/>
      <c r="N39" s="208"/>
      <c r="O39" s="208"/>
      <c r="P39" s="205"/>
    </row>
    <row r="40" spans="1:16" s="128" customFormat="1" ht="19.5">
      <c r="A40" s="197" t="s">
        <v>160</v>
      </c>
      <c r="B40" s="198" t="s">
        <v>161</v>
      </c>
      <c r="C40" s="214" t="s">
        <v>34</v>
      </c>
      <c r="D40" s="215">
        <v>2019</v>
      </c>
      <c r="E40" s="215">
        <v>2500</v>
      </c>
      <c r="F40" s="215">
        <v>2225</v>
      </c>
      <c r="G40" s="215">
        <v>2463</v>
      </c>
      <c r="H40" s="215">
        <v>2667</v>
      </c>
      <c r="I40" s="215">
        <v>2882</v>
      </c>
      <c r="J40" s="215">
        <f>983+1238+970</f>
        <v>3191</v>
      </c>
      <c r="K40" s="215">
        <f>AVERAGE(I40:J40)</f>
        <v>3036.5</v>
      </c>
      <c r="L40" s="216">
        <v>2726</v>
      </c>
      <c r="M40" s="219"/>
      <c r="N40" s="208"/>
      <c r="O40" s="219"/>
      <c r="P40" s="219"/>
    </row>
    <row r="41" spans="1:16">
      <c r="A41" s="211"/>
      <c r="B41" s="212" t="s">
        <v>44</v>
      </c>
      <c r="C41" s="211" t="s">
        <v>45</v>
      </c>
      <c r="D41" s="203">
        <v>88.3</v>
      </c>
      <c r="E41" s="203">
        <f>E42/E40*10</f>
        <v>120.16</v>
      </c>
      <c r="F41" s="203">
        <f t="shared" ref="F41:J41" si="12">F42/F40*10</f>
        <v>92.651685393258418</v>
      </c>
      <c r="G41" s="203">
        <f t="shared" si="12"/>
        <v>96.94275274056028</v>
      </c>
      <c r="H41" s="203">
        <f t="shared" si="12"/>
        <v>109.47881514810648</v>
      </c>
      <c r="I41" s="203">
        <f t="shared" si="12"/>
        <v>125.5412907702984</v>
      </c>
      <c r="J41" s="203">
        <f t="shared" si="12"/>
        <v>126.94453149482922</v>
      </c>
      <c r="K41" s="203">
        <f>K42/K40*10</f>
        <v>99.047587683187871</v>
      </c>
      <c r="L41" s="204">
        <v>132</v>
      </c>
      <c r="M41" s="205"/>
      <c r="N41" s="208"/>
      <c r="O41" s="218"/>
      <c r="P41" s="218"/>
    </row>
    <row r="42" spans="1:16">
      <c r="A42" s="192"/>
      <c r="B42" s="202" t="s">
        <v>46</v>
      </c>
      <c r="C42" s="192" t="s">
        <v>37</v>
      </c>
      <c r="D42" s="188">
        <v>17080</v>
      </c>
      <c r="E42" s="188">
        <v>30040</v>
      </c>
      <c r="F42" s="188">
        <v>20615</v>
      </c>
      <c r="G42" s="188">
        <v>23877</v>
      </c>
      <c r="H42" s="188">
        <v>29198</v>
      </c>
      <c r="I42" s="188">
        <v>36181</v>
      </c>
      <c r="J42" s="188">
        <f>11537+16488+12483</f>
        <v>40508</v>
      </c>
      <c r="K42" s="188">
        <f>AVERAGE(F42:J42)</f>
        <v>30075.8</v>
      </c>
      <c r="L42" s="194">
        <f>L40*L41/10</f>
        <v>35983.199999999997</v>
      </c>
      <c r="M42" s="205"/>
      <c r="N42" s="208"/>
      <c r="O42" s="208"/>
      <c r="P42" s="208"/>
    </row>
    <row r="43" spans="1:16" s="128" customFormat="1">
      <c r="A43" s="192"/>
      <c r="B43" s="202" t="s">
        <v>162</v>
      </c>
      <c r="C43" s="192"/>
      <c r="D43" s="188"/>
      <c r="E43" s="188"/>
      <c r="F43" s="188"/>
      <c r="G43" s="188"/>
      <c r="H43" s="188"/>
      <c r="I43" s="188"/>
      <c r="J43" s="188"/>
      <c r="K43" s="188"/>
      <c r="L43" s="194"/>
      <c r="M43" s="205"/>
      <c r="N43" s="208"/>
      <c r="O43" s="208"/>
      <c r="P43" s="208"/>
    </row>
    <row r="44" spans="1:16" s="128" customFormat="1" ht="37.5">
      <c r="A44" s="192"/>
      <c r="B44" s="202" t="s">
        <v>163</v>
      </c>
      <c r="C44" s="192" t="s">
        <v>16</v>
      </c>
      <c r="D44" s="188"/>
      <c r="E44" s="188"/>
      <c r="F44" s="188"/>
      <c r="G44" s="188"/>
      <c r="H44" s="188">
        <f>250</f>
        <v>250</v>
      </c>
      <c r="I44" s="188">
        <f>2+300</f>
        <v>302</v>
      </c>
      <c r="J44" s="188">
        <v>300</v>
      </c>
      <c r="K44" s="188">
        <f>AVERAGE(H44:J44)</f>
        <v>284</v>
      </c>
      <c r="L44" s="194">
        <v>510</v>
      </c>
      <c r="M44" s="205"/>
      <c r="N44" s="208"/>
      <c r="O44" s="208"/>
      <c r="P44" s="208"/>
    </row>
    <row r="45" spans="1:16" s="128" customFormat="1" ht="56.25">
      <c r="A45" s="192"/>
      <c r="B45" s="187" t="s">
        <v>164</v>
      </c>
      <c r="C45" s="192" t="s">
        <v>34</v>
      </c>
      <c r="D45" s="188"/>
      <c r="E45" s="188"/>
      <c r="F45" s="188"/>
      <c r="G45" s="188"/>
      <c r="H45" s="188">
        <v>140</v>
      </c>
      <c r="I45" s="188">
        <v>82</v>
      </c>
      <c r="J45" s="188">
        <v>8</v>
      </c>
      <c r="K45" s="188">
        <f>AVERAGE(H45:J45)</f>
        <v>76.666666666666671</v>
      </c>
      <c r="L45" s="194">
        <v>70</v>
      </c>
      <c r="M45" s="205"/>
      <c r="N45" s="208"/>
      <c r="O45" s="208"/>
      <c r="P45" s="208"/>
    </row>
    <row r="46" spans="1:16" s="128" customFormat="1" ht="19.5">
      <c r="A46" s="197" t="s">
        <v>165</v>
      </c>
      <c r="B46" s="198" t="s">
        <v>166</v>
      </c>
      <c r="C46" s="214" t="s">
        <v>16</v>
      </c>
      <c r="D46" s="215">
        <v>706</v>
      </c>
      <c r="E46" s="215">
        <v>1000</v>
      </c>
      <c r="F46" s="215">
        <v>554</v>
      </c>
      <c r="G46" s="215">
        <v>661</v>
      </c>
      <c r="H46" s="215">
        <v>732</v>
      </c>
      <c r="I46" s="215">
        <v>672</v>
      </c>
      <c r="J46" s="215">
        <f>2+308+371</f>
        <v>681</v>
      </c>
      <c r="K46" s="215">
        <f>AVERAGE(F46:J46)</f>
        <v>660</v>
      </c>
      <c r="L46" s="216">
        <v>752</v>
      </c>
      <c r="M46" s="219"/>
      <c r="N46" s="219"/>
      <c r="O46" s="219"/>
      <c r="P46" s="219"/>
    </row>
    <row r="47" spans="1:16">
      <c r="A47" s="211"/>
      <c r="B47" s="212" t="s">
        <v>44</v>
      </c>
      <c r="C47" s="211" t="s">
        <v>45</v>
      </c>
      <c r="D47" s="203">
        <v>9.6</v>
      </c>
      <c r="E47" s="203">
        <f>E48/E46*10</f>
        <v>12.08</v>
      </c>
      <c r="F47" s="203">
        <f t="shared" ref="F47:J47" si="13">F48/F46*10</f>
        <v>10.776173285198556</v>
      </c>
      <c r="G47" s="203">
        <f t="shared" si="13"/>
        <v>11.754916792738275</v>
      </c>
      <c r="H47" s="203">
        <f t="shared" si="13"/>
        <v>11.366120218579233</v>
      </c>
      <c r="I47" s="203">
        <f t="shared" si="13"/>
        <v>12.44047619047619</v>
      </c>
      <c r="J47" s="203">
        <f t="shared" si="13"/>
        <v>12.995594713656388</v>
      </c>
      <c r="K47" s="203">
        <f>K48/K46*10</f>
        <v>11.899999999999999</v>
      </c>
      <c r="L47" s="204">
        <v>13.52</v>
      </c>
      <c r="M47" s="205"/>
      <c r="N47" s="220"/>
      <c r="O47" s="220"/>
      <c r="P47" s="220"/>
    </row>
    <row r="48" spans="1:16" s="128" customFormat="1">
      <c r="A48" s="192"/>
      <c r="B48" s="202" t="s">
        <v>46</v>
      </c>
      <c r="C48" s="192" t="s">
        <v>37</v>
      </c>
      <c r="D48" s="188">
        <v>664</v>
      </c>
      <c r="E48" s="188">
        <v>1208</v>
      </c>
      <c r="F48" s="188">
        <v>597</v>
      </c>
      <c r="G48" s="188">
        <v>777</v>
      </c>
      <c r="H48" s="188">
        <v>832</v>
      </c>
      <c r="I48" s="188">
        <v>836</v>
      </c>
      <c r="J48" s="188">
        <f>7+410+468</f>
        <v>885</v>
      </c>
      <c r="K48" s="188">
        <f>AVERAGE(F48:J48)</f>
        <v>785.4</v>
      </c>
      <c r="L48" s="194">
        <f>L46*L47/10</f>
        <v>1016.704</v>
      </c>
      <c r="M48" s="205"/>
      <c r="N48" s="208"/>
    </row>
    <row r="49" spans="1:14" s="128" customFormat="1">
      <c r="A49" s="185">
        <v>4</v>
      </c>
      <c r="B49" s="213" t="s">
        <v>167</v>
      </c>
      <c r="C49" s="185"/>
      <c r="D49" s="188"/>
      <c r="E49" s="188"/>
      <c r="F49" s="188"/>
      <c r="G49" s="188"/>
      <c r="H49" s="188"/>
      <c r="I49" s="188"/>
      <c r="J49" s="188"/>
      <c r="K49" s="188"/>
      <c r="L49" s="194"/>
      <c r="M49" s="205"/>
      <c r="N49" s="208"/>
    </row>
    <row r="50" spans="1:14" s="128" customFormat="1">
      <c r="A50" s="185" t="s">
        <v>168</v>
      </c>
      <c r="B50" s="213" t="s">
        <v>169</v>
      </c>
      <c r="C50" s="192" t="s">
        <v>16</v>
      </c>
      <c r="D50" s="188">
        <v>1345</v>
      </c>
      <c r="E50" s="188">
        <v>1340</v>
      </c>
      <c r="F50" s="188">
        <v>955</v>
      </c>
      <c r="G50" s="188">
        <v>879</v>
      </c>
      <c r="H50" s="188">
        <v>632</v>
      </c>
      <c r="I50" s="188">
        <v>596</v>
      </c>
      <c r="J50" s="188">
        <f>228+335</f>
        <v>563</v>
      </c>
      <c r="K50" s="188">
        <f>AVERAGE(F50:J50)</f>
        <v>725</v>
      </c>
      <c r="L50" s="194">
        <v>594</v>
      </c>
      <c r="M50" s="205"/>
      <c r="N50" s="208"/>
    </row>
    <row r="51" spans="1:14">
      <c r="A51" s="211"/>
      <c r="B51" s="212" t="s">
        <v>44</v>
      </c>
      <c r="C51" s="211" t="s">
        <v>45</v>
      </c>
      <c r="D51" s="203">
        <v>15.4</v>
      </c>
      <c r="E51" s="203">
        <f>E52/E50*10</f>
        <v>17.17910447761194</v>
      </c>
      <c r="F51" s="203">
        <f t="shared" ref="F51:L51" si="14">F52/F50*10</f>
        <v>15.497382198952881</v>
      </c>
      <c r="G51" s="203">
        <f t="shared" si="14"/>
        <v>15.654152445961319</v>
      </c>
      <c r="H51" s="203">
        <f t="shared" si="14"/>
        <v>16.376582278481013</v>
      </c>
      <c r="I51" s="203">
        <f>I52/I50*10</f>
        <v>16.963087248322147</v>
      </c>
      <c r="J51" s="203">
        <f>J52/J50*10</f>
        <v>17.122557726465363</v>
      </c>
      <c r="K51" s="203">
        <f t="shared" si="14"/>
        <v>16.182068965517242</v>
      </c>
      <c r="L51" s="204">
        <f t="shared" si="14"/>
        <v>18.569023569023567</v>
      </c>
      <c r="M51" s="205"/>
      <c r="N51" s="218"/>
    </row>
    <row r="52" spans="1:14">
      <c r="A52" s="192"/>
      <c r="B52" s="202" t="s">
        <v>46</v>
      </c>
      <c r="C52" s="192" t="s">
        <v>37</v>
      </c>
      <c r="D52" s="188">
        <v>2075</v>
      </c>
      <c r="E52" s="188">
        <v>2302</v>
      </c>
      <c r="F52" s="188">
        <v>1480</v>
      </c>
      <c r="G52" s="188">
        <v>1376</v>
      </c>
      <c r="H52" s="188">
        <v>1035</v>
      </c>
      <c r="I52" s="188">
        <v>1011</v>
      </c>
      <c r="J52" s="188">
        <f>387+577</f>
        <v>964</v>
      </c>
      <c r="K52" s="188">
        <f t="shared" ref="K52:K58" si="15">AVERAGE(F52:J52)</f>
        <v>1173.2</v>
      </c>
      <c r="L52" s="194">
        <v>1103</v>
      </c>
      <c r="M52" s="182"/>
      <c r="N52" s="182"/>
    </row>
    <row r="53" spans="1:14" s="128" customFormat="1" ht="19.5">
      <c r="A53" s="197" t="s">
        <v>170</v>
      </c>
      <c r="B53" s="198" t="s">
        <v>171</v>
      </c>
      <c r="C53" s="214" t="s">
        <v>34</v>
      </c>
      <c r="D53" s="215">
        <v>609</v>
      </c>
      <c r="E53" s="215">
        <v>730</v>
      </c>
      <c r="F53" s="215">
        <v>578</v>
      </c>
      <c r="G53" s="215">
        <v>575</v>
      </c>
      <c r="H53" s="215">
        <v>591</v>
      </c>
      <c r="I53" s="215">
        <v>541</v>
      </c>
      <c r="J53" s="215">
        <f>296+272</f>
        <v>568</v>
      </c>
      <c r="K53" s="215">
        <f t="shared" si="15"/>
        <v>570.6</v>
      </c>
      <c r="L53" s="216">
        <v>555</v>
      </c>
      <c r="M53" s="219"/>
      <c r="N53" s="219"/>
    </row>
    <row r="54" spans="1:14" s="128" customFormat="1">
      <c r="A54" s="211"/>
      <c r="B54" s="212" t="s">
        <v>44</v>
      </c>
      <c r="C54" s="211" t="s">
        <v>45</v>
      </c>
      <c r="D54" s="203">
        <v>15</v>
      </c>
      <c r="E54" s="203">
        <f>E55/E53*10</f>
        <v>17.205479452054796</v>
      </c>
      <c r="F54" s="203">
        <f t="shared" ref="F54:L54" si="16">F55/F53*10</f>
        <v>15.778546712802768</v>
      </c>
      <c r="G54" s="203">
        <f t="shared" si="16"/>
        <v>16.260869565217391</v>
      </c>
      <c r="H54" s="203">
        <f t="shared" si="16"/>
        <v>17.00507614213198</v>
      </c>
      <c r="I54" s="203">
        <f t="shared" si="16"/>
        <v>19.094269870609981</v>
      </c>
      <c r="J54" s="203">
        <v>17.2</v>
      </c>
      <c r="K54" s="203">
        <f t="shared" si="16"/>
        <v>17.010164738871364</v>
      </c>
      <c r="L54" s="204">
        <f t="shared" si="16"/>
        <v>18.468468468468469</v>
      </c>
      <c r="M54" s="205"/>
      <c r="N54" s="218"/>
    </row>
    <row r="55" spans="1:14">
      <c r="A55" s="192"/>
      <c r="B55" s="202" t="s">
        <v>46</v>
      </c>
      <c r="C55" s="192" t="s">
        <v>37</v>
      </c>
      <c r="D55" s="188">
        <v>911</v>
      </c>
      <c r="E55" s="188">
        <v>1256</v>
      </c>
      <c r="F55" s="188">
        <v>912</v>
      </c>
      <c r="G55" s="188">
        <v>935</v>
      </c>
      <c r="H55" s="188">
        <v>1005</v>
      </c>
      <c r="I55" s="188">
        <v>1033</v>
      </c>
      <c r="J55" s="188">
        <f>500+468</f>
        <v>968</v>
      </c>
      <c r="K55" s="188">
        <f t="shared" si="15"/>
        <v>970.6</v>
      </c>
      <c r="L55" s="194">
        <v>1025</v>
      </c>
      <c r="M55" s="205"/>
      <c r="N55" s="208"/>
    </row>
    <row r="56" spans="1:14" s="128" customFormat="1" ht="19.5">
      <c r="A56" s="197" t="s">
        <v>172</v>
      </c>
      <c r="B56" s="198" t="s">
        <v>33</v>
      </c>
      <c r="C56" s="214" t="s">
        <v>34</v>
      </c>
      <c r="D56" s="215">
        <v>1124</v>
      </c>
      <c r="E56" s="215">
        <v>1000</v>
      </c>
      <c r="F56" s="215">
        <v>914</v>
      </c>
      <c r="G56" s="215">
        <v>980</v>
      </c>
      <c r="H56" s="215">
        <v>897</v>
      </c>
      <c r="I56" s="215">
        <v>869</v>
      </c>
      <c r="J56" s="215">
        <v>750</v>
      </c>
      <c r="K56" s="215">
        <f t="shared" si="15"/>
        <v>882</v>
      </c>
      <c r="L56" s="216">
        <v>800</v>
      </c>
      <c r="M56" s="208"/>
      <c r="N56" s="208"/>
    </row>
    <row r="57" spans="1:14">
      <c r="A57" s="211"/>
      <c r="B57" s="212" t="s">
        <v>44</v>
      </c>
      <c r="C57" s="211" t="s">
        <v>45</v>
      </c>
      <c r="D57" s="203">
        <v>18.2</v>
      </c>
      <c r="E57" s="203">
        <f>E58/E56*10</f>
        <v>22.759999999999998</v>
      </c>
      <c r="F57" s="203">
        <f t="shared" ref="F57:K57" si="17">F58/F56*10</f>
        <v>19.398249452954047</v>
      </c>
      <c r="G57" s="203">
        <f t="shared" si="17"/>
        <v>22.602040816326529</v>
      </c>
      <c r="H57" s="203">
        <f t="shared" si="17"/>
        <v>23.132664437012266</v>
      </c>
      <c r="I57" s="203">
        <f t="shared" si="17"/>
        <v>21.357882623705407</v>
      </c>
      <c r="J57" s="203">
        <f t="shared" si="17"/>
        <v>20.226666666666667</v>
      </c>
      <c r="K57" s="203">
        <f t="shared" si="17"/>
        <v>21.396825396825395</v>
      </c>
      <c r="L57" s="204">
        <v>24.12</v>
      </c>
      <c r="M57" s="205"/>
      <c r="N57" s="208"/>
    </row>
    <row r="58" spans="1:14">
      <c r="A58" s="192"/>
      <c r="B58" s="202" t="s">
        <v>46</v>
      </c>
      <c r="C58" s="192" t="s">
        <v>37</v>
      </c>
      <c r="D58" s="188">
        <v>2043</v>
      </c>
      <c r="E58" s="188">
        <v>2276</v>
      </c>
      <c r="F58" s="188">
        <v>1773</v>
      </c>
      <c r="G58" s="188">
        <v>2215</v>
      </c>
      <c r="H58" s="188">
        <v>2075</v>
      </c>
      <c r="I58" s="188">
        <v>1856</v>
      </c>
      <c r="J58" s="188">
        <v>1517</v>
      </c>
      <c r="K58" s="188">
        <f t="shared" si="15"/>
        <v>1887.2</v>
      </c>
      <c r="L58" s="194">
        <f>L56*L57/10</f>
        <v>1929.6</v>
      </c>
      <c r="M58" s="182"/>
      <c r="N58" s="208"/>
    </row>
    <row r="59" spans="1:14" s="128" customFormat="1" ht="19.5">
      <c r="A59" s="197" t="s">
        <v>173</v>
      </c>
      <c r="B59" s="198" t="s">
        <v>174</v>
      </c>
      <c r="C59" s="214" t="s">
        <v>34</v>
      </c>
      <c r="D59" s="215">
        <v>159</v>
      </c>
      <c r="E59" s="215">
        <v>120</v>
      </c>
      <c r="F59" s="215">
        <v>147</v>
      </c>
      <c r="G59" s="215">
        <v>127</v>
      </c>
      <c r="H59" s="215">
        <v>126</v>
      </c>
      <c r="I59" s="215">
        <v>96</v>
      </c>
      <c r="J59" s="215">
        <v>44</v>
      </c>
      <c r="K59" s="215">
        <f>AVERAGE(F59:J59)</f>
        <v>108</v>
      </c>
      <c r="L59" s="216">
        <v>140</v>
      </c>
      <c r="M59" s="208"/>
      <c r="N59" s="208"/>
    </row>
    <row r="60" spans="1:14">
      <c r="A60" s="217"/>
      <c r="B60" s="212" t="s">
        <v>44</v>
      </c>
      <c r="C60" s="211" t="s">
        <v>45</v>
      </c>
      <c r="D60" s="203">
        <v>405.1</v>
      </c>
      <c r="E60" s="203">
        <f>E61/E59*10</f>
        <v>435.83333333333337</v>
      </c>
      <c r="F60" s="203">
        <f t="shared" ref="F60:J60" si="18">F61/F59*10</f>
        <v>423.12925170068024</v>
      </c>
      <c r="G60" s="203">
        <f t="shared" si="18"/>
        <v>419.37007874015751</v>
      </c>
      <c r="H60" s="203">
        <f t="shared" si="18"/>
        <v>453.2539682539682</v>
      </c>
      <c r="I60" s="203">
        <f t="shared" si="18"/>
        <v>424.6875</v>
      </c>
      <c r="J60" s="203">
        <f t="shared" si="18"/>
        <v>613.63636363636363</v>
      </c>
      <c r="K60" s="203">
        <f>K61/K59*10</f>
        <v>445.07407407407408</v>
      </c>
      <c r="L60" s="204">
        <v>267.86</v>
      </c>
      <c r="M60" s="205"/>
      <c r="N60" s="218"/>
    </row>
    <row r="61" spans="1:14">
      <c r="A61" s="192"/>
      <c r="B61" s="202" t="s">
        <v>46</v>
      </c>
      <c r="C61" s="192" t="s">
        <v>37</v>
      </c>
      <c r="D61" s="188">
        <v>6412</v>
      </c>
      <c r="E61" s="188">
        <v>5230</v>
      </c>
      <c r="F61" s="188">
        <v>6220</v>
      </c>
      <c r="G61" s="188">
        <v>5326</v>
      </c>
      <c r="H61" s="188">
        <v>5711</v>
      </c>
      <c r="I61" s="188">
        <v>4077</v>
      </c>
      <c r="J61" s="188">
        <v>2700</v>
      </c>
      <c r="K61" s="188">
        <f t="shared" ref="K61:K69" si="19">AVERAGE(F61:J61)</f>
        <v>4806.8</v>
      </c>
      <c r="L61" s="194">
        <f>L59*L60/10</f>
        <v>3750.04</v>
      </c>
      <c r="M61" s="205"/>
      <c r="N61" s="208"/>
    </row>
    <row r="62" spans="1:14" s="128" customFormat="1" ht="19.5">
      <c r="A62" s="197" t="s">
        <v>175</v>
      </c>
      <c r="B62" s="198" t="s">
        <v>176</v>
      </c>
      <c r="C62" s="214" t="s">
        <v>34</v>
      </c>
      <c r="D62" s="215">
        <v>145</v>
      </c>
      <c r="E62" s="215"/>
      <c r="F62" s="215">
        <v>222</v>
      </c>
      <c r="G62" s="215">
        <v>281</v>
      </c>
      <c r="H62" s="215">
        <v>324</v>
      </c>
      <c r="I62" s="215">
        <v>220</v>
      </c>
      <c r="J62" s="215">
        <v>210</v>
      </c>
      <c r="K62" s="215">
        <f t="shared" si="19"/>
        <v>251.4</v>
      </c>
      <c r="L62" s="216">
        <v>255</v>
      </c>
      <c r="M62" s="219"/>
      <c r="N62" s="219"/>
    </row>
    <row r="63" spans="1:14">
      <c r="A63" s="217"/>
      <c r="B63" s="212" t="s">
        <v>44</v>
      </c>
      <c r="C63" s="211" t="s">
        <v>45</v>
      </c>
      <c r="D63" s="203">
        <v>254.7</v>
      </c>
      <c r="E63" s="203"/>
      <c r="F63" s="203">
        <f>F64/F62*10</f>
        <v>227.29729729729729</v>
      </c>
      <c r="G63" s="203">
        <f t="shared" ref="G63:L63" si="20">G64/G62*10</f>
        <v>270.03558718861211</v>
      </c>
      <c r="H63" s="203">
        <f t="shared" si="20"/>
        <v>255.4320987654321</v>
      </c>
      <c r="I63" s="203">
        <f t="shared" si="20"/>
        <v>265.22727272727275</v>
      </c>
      <c r="J63" s="203">
        <f t="shared" si="20"/>
        <v>278.66666666666669</v>
      </c>
      <c r="K63" s="203">
        <f t="shared" si="20"/>
        <v>259.32378679395384</v>
      </c>
      <c r="L63" s="204">
        <f t="shared" si="20"/>
        <v>248.23529411764707</v>
      </c>
      <c r="M63" s="205"/>
      <c r="N63" s="220"/>
    </row>
    <row r="64" spans="1:14">
      <c r="A64" s="192"/>
      <c r="B64" s="202" t="s">
        <v>46</v>
      </c>
      <c r="C64" s="192" t="s">
        <v>37</v>
      </c>
      <c r="D64" s="188">
        <v>3628</v>
      </c>
      <c r="E64" s="188"/>
      <c r="F64" s="188">
        <v>5046</v>
      </c>
      <c r="G64" s="188">
        <v>7588</v>
      </c>
      <c r="H64" s="188">
        <v>8276</v>
      </c>
      <c r="I64" s="188">
        <v>5835</v>
      </c>
      <c r="J64" s="188">
        <v>5852</v>
      </c>
      <c r="K64" s="188">
        <f t="shared" si="19"/>
        <v>6519.4</v>
      </c>
      <c r="L64" s="194">
        <v>6330</v>
      </c>
      <c r="M64" s="182"/>
    </row>
    <row r="65" spans="1:13" s="128" customFormat="1" ht="19.5">
      <c r="A65" s="197" t="s">
        <v>177</v>
      </c>
      <c r="B65" s="198" t="s">
        <v>178</v>
      </c>
      <c r="C65" s="214" t="s">
        <v>34</v>
      </c>
      <c r="D65" s="215"/>
      <c r="E65" s="215"/>
      <c r="F65" s="215"/>
      <c r="G65" s="215"/>
      <c r="H65" s="215">
        <v>118</v>
      </c>
      <c r="I65" s="215">
        <v>139</v>
      </c>
      <c r="J65" s="215">
        <v>165</v>
      </c>
      <c r="K65" s="215">
        <f t="shared" si="19"/>
        <v>140.66666666666666</v>
      </c>
      <c r="L65" s="216">
        <v>150</v>
      </c>
      <c r="M65" s="219"/>
    </row>
    <row r="66" spans="1:13">
      <c r="A66" s="217"/>
      <c r="B66" s="212" t="s">
        <v>44</v>
      </c>
      <c r="C66" s="211" t="s">
        <v>45</v>
      </c>
      <c r="D66" s="203"/>
      <c r="E66" s="203"/>
      <c r="F66" s="203"/>
      <c r="G66" s="203"/>
      <c r="H66" s="203">
        <f>H67/H65*10</f>
        <v>250</v>
      </c>
      <c r="I66" s="203">
        <f t="shared" ref="I66:L66" si="21">I67/I65*10</f>
        <v>152.30215827338131</v>
      </c>
      <c r="J66" s="203">
        <f t="shared" si="21"/>
        <v>200.90909090909091</v>
      </c>
      <c r="K66" s="203">
        <f t="shared" si="21"/>
        <v>198.62559241706163</v>
      </c>
      <c r="L66" s="204">
        <f t="shared" si="21"/>
        <v>194.66666666666666</v>
      </c>
      <c r="M66" s="205"/>
    </row>
    <row r="67" spans="1:13">
      <c r="A67" s="192"/>
      <c r="B67" s="202" t="s">
        <v>46</v>
      </c>
      <c r="C67" s="192" t="s">
        <v>37</v>
      </c>
      <c r="D67" s="188"/>
      <c r="E67" s="188"/>
      <c r="F67" s="188"/>
      <c r="G67" s="188"/>
      <c r="H67" s="188">
        <v>2950</v>
      </c>
      <c r="I67" s="188">
        <v>2117</v>
      </c>
      <c r="J67" s="188">
        <v>3315</v>
      </c>
      <c r="K67" s="188">
        <f t="shared" si="19"/>
        <v>2794</v>
      </c>
      <c r="L67" s="194">
        <v>2920</v>
      </c>
      <c r="M67" s="182"/>
    </row>
    <row r="68" spans="1:13" s="128" customFormat="1" ht="19.5">
      <c r="A68" s="197" t="s">
        <v>179</v>
      </c>
      <c r="B68" s="198" t="s">
        <v>180</v>
      </c>
      <c r="C68" s="214" t="s">
        <v>16</v>
      </c>
      <c r="D68" s="215">
        <v>2859</v>
      </c>
      <c r="E68" s="215">
        <v>2866</v>
      </c>
      <c r="F68" s="215">
        <v>2765</v>
      </c>
      <c r="G68" s="215">
        <v>2775</v>
      </c>
      <c r="H68" s="215">
        <v>2291</v>
      </c>
      <c r="I68" s="215">
        <v>2092</v>
      </c>
      <c r="J68" s="215">
        <v>2092</v>
      </c>
      <c r="K68" s="215">
        <f>I68</f>
        <v>2092</v>
      </c>
      <c r="L68" s="216">
        <v>2300</v>
      </c>
      <c r="M68" s="219"/>
    </row>
    <row r="69" spans="1:13">
      <c r="A69" s="192"/>
      <c r="B69" s="202" t="s">
        <v>181</v>
      </c>
      <c r="C69" s="192" t="s">
        <v>34</v>
      </c>
      <c r="D69" s="188"/>
      <c r="E69" s="188">
        <v>2600</v>
      </c>
      <c r="F69" s="188">
        <v>2577</v>
      </c>
      <c r="G69" s="188">
        <v>2540</v>
      </c>
      <c r="H69" s="188">
        <v>2138</v>
      </c>
      <c r="I69" s="188">
        <v>1887</v>
      </c>
      <c r="J69" s="188">
        <v>1887</v>
      </c>
      <c r="K69" s="188">
        <f t="shared" si="19"/>
        <v>2205.8000000000002</v>
      </c>
      <c r="L69" s="194">
        <v>2112</v>
      </c>
      <c r="M69" s="182"/>
    </row>
    <row r="70" spans="1:13">
      <c r="A70" s="211"/>
      <c r="B70" s="212" t="s">
        <v>44</v>
      </c>
      <c r="C70" s="211" t="s">
        <v>45</v>
      </c>
      <c r="D70" s="203"/>
      <c r="E70" s="203">
        <f>E71/E69*10</f>
        <v>47.46153846153846</v>
      </c>
      <c r="F70" s="203">
        <f t="shared" ref="F70:L70" si="22">F71/F69*10</f>
        <v>36.33682576639503</v>
      </c>
      <c r="G70" s="203">
        <f t="shared" si="22"/>
        <v>36.625984251968504</v>
      </c>
      <c r="H70" s="203">
        <f t="shared" si="22"/>
        <v>45.205799812909262</v>
      </c>
      <c r="I70" s="203">
        <f t="shared" si="22"/>
        <v>50.620031796502388</v>
      </c>
      <c r="J70" s="203">
        <f t="shared" si="22"/>
        <v>50.715421303656598</v>
      </c>
      <c r="K70" s="203">
        <f t="shared" si="22"/>
        <v>43.026566325142795</v>
      </c>
      <c r="L70" s="204">
        <f t="shared" si="22"/>
        <v>51.988636363636367</v>
      </c>
      <c r="M70" s="205"/>
    </row>
    <row r="71" spans="1:13">
      <c r="A71" s="192"/>
      <c r="B71" s="202" t="s">
        <v>46</v>
      </c>
      <c r="C71" s="192" t="s">
        <v>37</v>
      </c>
      <c r="D71" s="188"/>
      <c r="E71" s="188">
        <v>12340</v>
      </c>
      <c r="F71" s="188">
        <v>9364</v>
      </c>
      <c r="G71" s="188">
        <v>9303</v>
      </c>
      <c r="H71" s="188">
        <v>9665</v>
      </c>
      <c r="I71" s="188">
        <v>9552</v>
      </c>
      <c r="J71" s="188">
        <v>9570</v>
      </c>
      <c r="K71" s="188">
        <f>AVERAGE(F71:J71)</f>
        <v>9490.7999999999993</v>
      </c>
      <c r="L71" s="194">
        <v>10980</v>
      </c>
      <c r="M71" s="182"/>
    </row>
    <row r="72" spans="1:13">
      <c r="A72" s="192"/>
      <c r="B72" s="202" t="s">
        <v>182</v>
      </c>
      <c r="C72" s="192" t="s">
        <v>34</v>
      </c>
      <c r="D72" s="188"/>
      <c r="E72" s="188"/>
      <c r="F72" s="188"/>
      <c r="G72" s="188"/>
      <c r="H72" s="188">
        <v>129</v>
      </c>
      <c r="I72" s="188">
        <v>137</v>
      </c>
      <c r="J72" s="188">
        <v>150</v>
      </c>
      <c r="K72" s="188">
        <f t="shared" ref="K72" si="23">AVERAGE(F72:J72)</f>
        <v>138.66666666666666</v>
      </c>
      <c r="L72" s="194">
        <v>140</v>
      </c>
      <c r="M72" s="182"/>
    </row>
    <row r="73" spans="1:13" ht="56.25">
      <c r="A73" s="192"/>
      <c r="B73" s="202" t="s">
        <v>183</v>
      </c>
      <c r="C73" s="192" t="s">
        <v>34</v>
      </c>
      <c r="D73" s="188"/>
      <c r="E73" s="188"/>
      <c r="F73" s="188"/>
      <c r="G73" s="188"/>
      <c r="H73" s="188">
        <v>324</v>
      </c>
      <c r="I73" s="188">
        <v>60</v>
      </c>
      <c r="J73" s="188">
        <v>65</v>
      </c>
      <c r="K73" s="188">
        <f>H73+I73+J73</f>
        <v>449</v>
      </c>
      <c r="L73" s="194">
        <v>70</v>
      </c>
      <c r="M73" s="182"/>
    </row>
    <row r="74" spans="1:13">
      <c r="A74" s="185">
        <v>5</v>
      </c>
      <c r="B74" s="213" t="s">
        <v>184</v>
      </c>
      <c r="C74" s="185"/>
      <c r="D74" s="188"/>
      <c r="E74" s="188"/>
      <c r="F74" s="188"/>
      <c r="G74" s="188"/>
      <c r="H74" s="188"/>
      <c r="I74" s="188"/>
      <c r="J74" s="188"/>
      <c r="K74" s="188"/>
      <c r="L74" s="194"/>
      <c r="M74" s="182"/>
    </row>
    <row r="75" spans="1:13" s="128" customFormat="1" ht="19.5">
      <c r="A75" s="197" t="s">
        <v>185</v>
      </c>
      <c r="B75" s="198" t="s">
        <v>186</v>
      </c>
      <c r="C75" s="214" t="s">
        <v>34</v>
      </c>
      <c r="D75" s="215">
        <v>2486</v>
      </c>
      <c r="E75" s="215">
        <v>2496</v>
      </c>
      <c r="F75" s="215">
        <f>500+2161</f>
        <v>2661</v>
      </c>
      <c r="G75" s="215">
        <f>569+2263</f>
        <v>2832</v>
      </c>
      <c r="H75" s="215">
        <f>800+2372</f>
        <v>3172</v>
      </c>
      <c r="I75" s="215">
        <v>3293</v>
      </c>
      <c r="J75" s="215">
        <v>3293</v>
      </c>
      <c r="K75" s="215">
        <f>J75</f>
        <v>3293</v>
      </c>
      <c r="L75" s="216">
        <v>3300</v>
      </c>
      <c r="M75" s="219"/>
    </row>
    <row r="76" spans="1:13">
      <c r="A76" s="192"/>
      <c r="B76" s="202" t="s">
        <v>181</v>
      </c>
      <c r="C76" s="192" t="s">
        <v>34</v>
      </c>
      <c r="D76" s="188"/>
      <c r="E76" s="188">
        <v>1710</v>
      </c>
      <c r="F76" s="188">
        <f>131+1626</f>
        <v>1757</v>
      </c>
      <c r="G76" s="188">
        <f>340+1660</f>
        <v>2000</v>
      </c>
      <c r="H76" s="188">
        <f>313+1789</f>
        <v>2102</v>
      </c>
      <c r="I76" s="188">
        <v>2330</v>
      </c>
      <c r="J76" s="188">
        <v>2330</v>
      </c>
      <c r="K76" s="188">
        <f>J76</f>
        <v>2330</v>
      </c>
      <c r="L76" s="194">
        <v>2400</v>
      </c>
      <c r="M76" s="182"/>
    </row>
    <row r="77" spans="1:13">
      <c r="A77" s="211"/>
      <c r="B77" s="212" t="s">
        <v>44</v>
      </c>
      <c r="C77" s="211" t="s">
        <v>45</v>
      </c>
      <c r="D77" s="203"/>
      <c r="E77" s="203">
        <f>E78/E76*10</f>
        <v>93.567251461988292</v>
      </c>
      <c r="F77" s="203">
        <f t="shared" ref="F77:J77" si="24">F78/F76*10</f>
        <v>71.906659077973828</v>
      </c>
      <c r="G77" s="203">
        <f t="shared" si="24"/>
        <v>80.035000000000011</v>
      </c>
      <c r="H77" s="203">
        <f t="shared" si="24"/>
        <v>80.033301617507135</v>
      </c>
      <c r="I77" s="203">
        <f t="shared" si="24"/>
        <v>100.60944206008584</v>
      </c>
      <c r="J77" s="203">
        <f t="shared" si="24"/>
        <v>105.14163090128756</v>
      </c>
      <c r="K77" s="203">
        <f t="shared" ref="K77:K78" si="25">J77</f>
        <v>105.14163090128756</v>
      </c>
      <c r="L77" s="204">
        <v>120</v>
      </c>
      <c r="M77" s="205"/>
    </row>
    <row r="78" spans="1:13">
      <c r="A78" s="192"/>
      <c r="B78" s="202" t="s">
        <v>46</v>
      </c>
      <c r="C78" s="192" t="s">
        <v>37</v>
      </c>
      <c r="D78" s="188">
        <v>6659</v>
      </c>
      <c r="E78" s="188">
        <v>16000</v>
      </c>
      <c r="F78" s="188">
        <f>2138+10496</f>
        <v>12634</v>
      </c>
      <c r="G78" s="188">
        <f>2491+13516</f>
        <v>16007</v>
      </c>
      <c r="H78" s="188">
        <f>2516+14307</f>
        <v>16823</v>
      </c>
      <c r="I78" s="188">
        <v>23442</v>
      </c>
      <c r="J78" s="188">
        <v>24498</v>
      </c>
      <c r="K78" s="188">
        <f t="shared" si="25"/>
        <v>24498</v>
      </c>
      <c r="L78" s="194">
        <f>L76*L77/10</f>
        <v>28800</v>
      </c>
      <c r="M78" s="182"/>
    </row>
    <row r="79" spans="1:13">
      <c r="A79" s="192"/>
      <c r="B79" s="202" t="s">
        <v>162</v>
      </c>
      <c r="C79" s="192"/>
      <c r="D79" s="188"/>
      <c r="E79" s="188"/>
      <c r="F79" s="188"/>
      <c r="G79" s="188"/>
      <c r="H79" s="188"/>
      <c r="I79" s="188"/>
      <c r="J79" s="188"/>
      <c r="K79" s="188"/>
      <c r="L79" s="194"/>
      <c r="M79" s="182"/>
    </row>
    <row r="80" spans="1:13" ht="37.5">
      <c r="A80" s="192"/>
      <c r="B80" s="187" t="s">
        <v>187</v>
      </c>
      <c r="C80" s="210" t="s">
        <v>16</v>
      </c>
      <c r="D80" s="188"/>
      <c r="E80" s="188">
        <v>1000</v>
      </c>
      <c r="F80" s="186"/>
      <c r="G80" s="186"/>
      <c r="H80" s="186">
        <v>167</v>
      </c>
      <c r="I80" s="186">
        <v>41</v>
      </c>
      <c r="J80" s="188">
        <v>50</v>
      </c>
      <c r="K80" s="188">
        <f>H80+I80+J80</f>
        <v>258</v>
      </c>
      <c r="L80" s="194">
        <v>800</v>
      </c>
      <c r="M80" s="182"/>
    </row>
    <row r="81" spans="1:13">
      <c r="A81" s="192"/>
      <c r="B81" s="187" t="s">
        <v>188</v>
      </c>
      <c r="C81" s="210" t="s">
        <v>16</v>
      </c>
      <c r="D81" s="188"/>
      <c r="E81" s="188"/>
      <c r="F81" s="188"/>
      <c r="G81" s="188"/>
      <c r="H81" s="188"/>
      <c r="I81" s="188">
        <v>503</v>
      </c>
      <c r="J81" s="188">
        <v>585</v>
      </c>
      <c r="K81" s="188">
        <f>I81+J81</f>
        <v>1088</v>
      </c>
      <c r="L81" s="194">
        <v>700</v>
      </c>
      <c r="M81" s="182"/>
    </row>
    <row r="82" spans="1:13">
      <c r="A82" s="192"/>
      <c r="B82" s="202" t="s">
        <v>189</v>
      </c>
      <c r="C82" s="192"/>
      <c r="D82" s="192">
        <v>1138</v>
      </c>
      <c r="E82" s="192">
        <v>20</v>
      </c>
      <c r="F82" s="192"/>
      <c r="G82" s="192"/>
      <c r="H82" s="192">
        <v>313</v>
      </c>
      <c r="I82" s="192">
        <v>207</v>
      </c>
      <c r="J82" s="192">
        <v>80</v>
      </c>
      <c r="K82" s="192">
        <f>SUM(H82:J82)</f>
        <v>600</v>
      </c>
      <c r="L82" s="193">
        <v>200</v>
      </c>
      <c r="M82" s="182"/>
    </row>
    <row r="83" spans="1:13" s="128" customFormat="1" ht="19.5">
      <c r="A83" s="197" t="s">
        <v>190</v>
      </c>
      <c r="B83" s="198" t="s">
        <v>191</v>
      </c>
      <c r="C83" s="214"/>
      <c r="D83" s="214">
        <v>827</v>
      </c>
      <c r="E83" s="214">
        <v>906</v>
      </c>
      <c r="F83" s="214">
        <v>645</v>
      </c>
      <c r="G83" s="214">
        <v>688</v>
      </c>
      <c r="H83" s="214">
        <v>695</v>
      </c>
      <c r="I83" s="214">
        <v>715</v>
      </c>
      <c r="J83" s="214">
        <v>715</v>
      </c>
      <c r="K83" s="214">
        <f>J83</f>
        <v>715</v>
      </c>
      <c r="L83" s="221">
        <v>750</v>
      </c>
      <c r="M83" s="219"/>
    </row>
    <row r="84" spans="1:13">
      <c r="A84" s="192"/>
      <c r="B84" s="202" t="s">
        <v>192</v>
      </c>
      <c r="C84" s="192" t="s">
        <v>193</v>
      </c>
      <c r="D84" s="192"/>
      <c r="E84" s="192">
        <v>542</v>
      </c>
      <c r="F84" s="192">
        <v>424</v>
      </c>
      <c r="G84" s="192">
        <v>471</v>
      </c>
      <c r="H84" s="192">
        <v>395</v>
      </c>
      <c r="I84" s="192">
        <v>357</v>
      </c>
      <c r="J84" s="192">
        <v>357</v>
      </c>
      <c r="K84" s="192">
        <f>J84</f>
        <v>357</v>
      </c>
      <c r="L84" s="193">
        <v>500</v>
      </c>
      <c r="M84" s="182"/>
    </row>
    <row r="85" spans="1:13">
      <c r="A85" s="211"/>
      <c r="B85" s="212" t="s">
        <v>44</v>
      </c>
      <c r="C85" s="211" t="s">
        <v>45</v>
      </c>
      <c r="D85" s="203"/>
      <c r="E85" s="203">
        <f>E86/E84*10</f>
        <v>56.82656826568266</v>
      </c>
      <c r="F85" s="203">
        <f t="shared" ref="F85:K85" si="26">F86/F84*10</f>
        <v>42.688679245283019</v>
      </c>
      <c r="G85" s="203">
        <f t="shared" si="26"/>
        <v>44.585987261146499</v>
      </c>
      <c r="H85" s="203">
        <f t="shared" si="26"/>
        <v>56.455696202531641</v>
      </c>
      <c r="I85" s="203">
        <f t="shared" si="26"/>
        <v>43.277310924369743</v>
      </c>
      <c r="J85" s="203">
        <f t="shared" si="26"/>
        <v>63.921568627450981</v>
      </c>
      <c r="K85" s="203">
        <f t="shared" si="26"/>
        <v>55.83753501400561</v>
      </c>
      <c r="L85" s="204">
        <v>51</v>
      </c>
      <c r="M85" s="205"/>
    </row>
    <row r="86" spans="1:13">
      <c r="A86" s="192"/>
      <c r="B86" s="202" t="s">
        <v>46</v>
      </c>
      <c r="C86" s="192" t="s">
        <v>37</v>
      </c>
      <c r="D86" s="188">
        <v>683</v>
      </c>
      <c r="E86" s="188">
        <v>3080</v>
      </c>
      <c r="F86" s="188">
        <v>1810</v>
      </c>
      <c r="G86" s="188">
        <v>2100</v>
      </c>
      <c r="H86" s="188">
        <v>2230</v>
      </c>
      <c r="I86" s="188">
        <v>1545</v>
      </c>
      <c r="J86" s="188">
        <v>2282</v>
      </c>
      <c r="K86" s="192">
        <f t="shared" ref="K86" si="27">AVERAGE(F86:J86)</f>
        <v>1993.4</v>
      </c>
      <c r="L86" s="194">
        <f>L84*L85/10</f>
        <v>2550</v>
      </c>
      <c r="M86" s="182"/>
    </row>
    <row r="87" spans="1:13">
      <c r="A87" s="192"/>
      <c r="B87" s="202" t="s">
        <v>162</v>
      </c>
      <c r="C87" s="192" t="s">
        <v>16</v>
      </c>
      <c r="D87" s="192"/>
      <c r="E87" s="192"/>
      <c r="F87" s="192"/>
      <c r="G87" s="192"/>
      <c r="H87" s="192"/>
      <c r="I87" s="192"/>
      <c r="J87" s="192"/>
      <c r="K87" s="192"/>
      <c r="L87" s="193"/>
      <c r="M87" s="182"/>
    </row>
    <row r="88" spans="1:13" ht="37.5">
      <c r="A88" s="192"/>
      <c r="B88" s="187" t="s">
        <v>187</v>
      </c>
      <c r="C88" s="210" t="s">
        <v>16</v>
      </c>
      <c r="D88" s="192"/>
      <c r="E88" s="192">
        <v>500</v>
      </c>
      <c r="F88" s="192"/>
      <c r="G88" s="192"/>
      <c r="H88" s="192">
        <v>43</v>
      </c>
      <c r="I88" s="192">
        <v>3</v>
      </c>
      <c r="J88" s="192">
        <v>17</v>
      </c>
      <c r="K88" s="192">
        <f>SUM(H88:J88)</f>
        <v>63</v>
      </c>
      <c r="L88" s="193">
        <v>200</v>
      </c>
      <c r="M88" s="182"/>
    </row>
    <row r="89" spans="1:13">
      <c r="A89" s="192"/>
      <c r="B89" s="187" t="s">
        <v>188</v>
      </c>
      <c r="C89" s="210" t="s">
        <v>16</v>
      </c>
      <c r="D89" s="192"/>
      <c r="E89" s="192"/>
      <c r="F89" s="192"/>
      <c r="G89" s="192"/>
      <c r="H89" s="192">
        <v>43</v>
      </c>
      <c r="I89" s="192">
        <v>34</v>
      </c>
      <c r="J89" s="192">
        <v>55</v>
      </c>
      <c r="K89" s="192">
        <f>I89+J89+H89</f>
        <v>132</v>
      </c>
      <c r="L89" s="193">
        <v>100</v>
      </c>
      <c r="M89" s="182"/>
    </row>
    <row r="90" spans="1:13">
      <c r="A90" s="192"/>
      <c r="B90" s="202" t="s">
        <v>194</v>
      </c>
      <c r="C90" s="192" t="s">
        <v>34</v>
      </c>
      <c r="D90" s="192">
        <v>555</v>
      </c>
      <c r="E90" s="192">
        <v>173</v>
      </c>
      <c r="F90" s="192"/>
      <c r="G90" s="192"/>
      <c r="H90" s="192">
        <v>102</v>
      </c>
      <c r="I90" s="192">
        <v>47</v>
      </c>
      <c r="J90" s="192">
        <v>55</v>
      </c>
      <c r="K90" s="192">
        <f>H90+I90+J90</f>
        <v>204</v>
      </c>
      <c r="L90" s="193">
        <v>65</v>
      </c>
      <c r="M90" s="182"/>
    </row>
    <row r="91" spans="1:13" s="128" customFormat="1" ht="19.5">
      <c r="A91" s="197" t="s">
        <v>195</v>
      </c>
      <c r="B91" s="198" t="s">
        <v>196</v>
      </c>
      <c r="C91" s="214" t="s">
        <v>16</v>
      </c>
      <c r="D91" s="214"/>
      <c r="E91" s="214">
        <v>197</v>
      </c>
      <c r="F91" s="214">
        <v>163</v>
      </c>
      <c r="G91" s="214">
        <v>163</v>
      </c>
      <c r="H91" s="214">
        <v>358</v>
      </c>
      <c r="I91" s="214">
        <v>456</v>
      </c>
      <c r="J91" s="214">
        <v>547</v>
      </c>
      <c r="K91" s="214">
        <f>J91</f>
        <v>547</v>
      </c>
      <c r="L91" s="221">
        <v>500</v>
      </c>
      <c r="M91" s="219"/>
    </row>
    <row r="92" spans="1:13">
      <c r="A92" s="192"/>
      <c r="B92" s="202" t="s">
        <v>192</v>
      </c>
      <c r="C92" s="192" t="s">
        <v>16</v>
      </c>
      <c r="D92" s="192"/>
      <c r="E92" s="192">
        <v>190</v>
      </c>
      <c r="F92" s="192">
        <v>163</v>
      </c>
      <c r="G92" s="192">
        <v>163</v>
      </c>
      <c r="H92" s="192">
        <v>248</v>
      </c>
      <c r="I92" s="192">
        <v>264</v>
      </c>
      <c r="J92" s="192">
        <v>267</v>
      </c>
      <c r="K92" s="192">
        <f t="shared" ref="K92:K94" si="28">J92</f>
        <v>267</v>
      </c>
      <c r="L92" s="193">
        <v>300</v>
      </c>
      <c r="M92" s="182"/>
    </row>
    <row r="93" spans="1:13">
      <c r="A93" s="211"/>
      <c r="B93" s="212" t="s">
        <v>44</v>
      </c>
      <c r="C93" s="211" t="s">
        <v>45</v>
      </c>
      <c r="D93" s="211"/>
      <c r="E93" s="211">
        <f>E94/E92*10</f>
        <v>71.05263157894737</v>
      </c>
      <c r="F93" s="211">
        <f t="shared" ref="F93:J93" si="29">F94/F92*10</f>
        <v>57.975460122699388</v>
      </c>
      <c r="G93" s="211">
        <f t="shared" si="29"/>
        <v>55.705521472392633</v>
      </c>
      <c r="H93" s="211">
        <f t="shared" si="29"/>
        <v>56.088709677419352</v>
      </c>
      <c r="I93" s="211">
        <f t="shared" si="29"/>
        <v>56.742424242424235</v>
      </c>
      <c r="J93" s="211">
        <f t="shared" si="29"/>
        <v>72.134831460674164</v>
      </c>
      <c r="K93" s="211">
        <f t="shared" si="28"/>
        <v>72.134831460674164</v>
      </c>
      <c r="L93" s="222">
        <v>68</v>
      </c>
      <c r="M93" s="205"/>
    </row>
    <row r="94" spans="1:13">
      <c r="A94" s="192"/>
      <c r="B94" s="202" t="s">
        <v>46</v>
      </c>
      <c r="C94" s="192" t="s">
        <v>37</v>
      </c>
      <c r="D94" s="192"/>
      <c r="E94" s="192">
        <v>1350</v>
      </c>
      <c r="F94" s="192">
        <v>945</v>
      </c>
      <c r="G94" s="192">
        <v>908</v>
      </c>
      <c r="H94" s="192">
        <v>1391</v>
      </c>
      <c r="I94" s="192">
        <v>1498</v>
      </c>
      <c r="J94" s="192">
        <v>1926</v>
      </c>
      <c r="K94" s="192">
        <f t="shared" si="28"/>
        <v>1926</v>
      </c>
      <c r="L94" s="193">
        <f>L92*L93/10</f>
        <v>2040</v>
      </c>
      <c r="M94" s="182"/>
    </row>
    <row r="95" spans="1:13">
      <c r="A95" s="192"/>
      <c r="B95" s="202" t="s">
        <v>162</v>
      </c>
      <c r="C95" s="192"/>
      <c r="D95" s="192"/>
      <c r="E95" s="192"/>
      <c r="F95" s="192"/>
      <c r="G95" s="192"/>
      <c r="H95" s="192"/>
      <c r="I95" s="192"/>
      <c r="J95" s="192"/>
      <c r="K95" s="192"/>
      <c r="L95" s="193"/>
      <c r="M95" s="182"/>
    </row>
    <row r="96" spans="1:13" ht="37.5">
      <c r="A96" s="192"/>
      <c r="B96" s="187" t="s">
        <v>187</v>
      </c>
      <c r="C96" s="210" t="s">
        <v>16</v>
      </c>
      <c r="D96" s="192"/>
      <c r="E96" s="192">
        <v>300</v>
      </c>
      <c r="F96" s="192"/>
      <c r="G96" s="192"/>
      <c r="H96" s="192"/>
      <c r="I96" s="192">
        <v>30</v>
      </c>
      <c r="J96" s="192">
        <v>35</v>
      </c>
      <c r="K96" s="192">
        <f>I96+J96</f>
        <v>65</v>
      </c>
      <c r="L96" s="193">
        <v>70</v>
      </c>
      <c r="M96" s="182"/>
    </row>
    <row r="97" spans="1:20">
      <c r="A97" s="192"/>
      <c r="B97" s="187" t="s">
        <v>188</v>
      </c>
      <c r="C97" s="210" t="s">
        <v>16</v>
      </c>
      <c r="D97" s="192"/>
      <c r="E97" s="192"/>
      <c r="F97" s="192"/>
      <c r="G97" s="192"/>
      <c r="H97" s="192"/>
      <c r="I97" s="192">
        <v>50</v>
      </c>
      <c r="J97" s="192">
        <v>40</v>
      </c>
      <c r="K97" s="192">
        <f t="shared" ref="K97:K98" si="30">I97+J97</f>
        <v>90</v>
      </c>
      <c r="L97" s="193">
        <v>165</v>
      </c>
      <c r="M97" s="182"/>
    </row>
    <row r="98" spans="1:20">
      <c r="A98" s="192"/>
      <c r="B98" s="202" t="s">
        <v>197</v>
      </c>
      <c r="C98" s="192" t="s">
        <v>34</v>
      </c>
      <c r="D98" s="192"/>
      <c r="E98" s="192"/>
      <c r="F98" s="192"/>
      <c r="G98" s="192"/>
      <c r="H98" s="192"/>
      <c r="I98" s="192">
        <v>110</v>
      </c>
      <c r="J98" s="192">
        <v>40</v>
      </c>
      <c r="K98" s="192">
        <f t="shared" si="30"/>
        <v>150</v>
      </c>
      <c r="L98" s="193"/>
      <c r="M98" s="182"/>
    </row>
    <row r="99" spans="1:20" s="128" customFormat="1" ht="19.5">
      <c r="A99" s="197" t="s">
        <v>198</v>
      </c>
      <c r="B99" s="198" t="s">
        <v>199</v>
      </c>
      <c r="C99" s="214" t="s">
        <v>34</v>
      </c>
      <c r="D99" s="214"/>
      <c r="E99" s="214">
        <v>350</v>
      </c>
      <c r="F99" s="214">
        <v>505</v>
      </c>
      <c r="G99" s="214">
        <v>566</v>
      </c>
      <c r="H99" s="214">
        <v>695</v>
      </c>
      <c r="I99" s="214">
        <v>701</v>
      </c>
      <c r="J99" s="214">
        <v>696</v>
      </c>
      <c r="K99" s="214">
        <f>AVERAGE(F99:J99)</f>
        <v>632.6</v>
      </c>
      <c r="L99" s="221">
        <v>613</v>
      </c>
      <c r="M99" s="219"/>
    </row>
    <row r="100" spans="1:20">
      <c r="A100" s="192"/>
      <c r="B100" s="202" t="s">
        <v>192</v>
      </c>
      <c r="C100" s="192" t="s">
        <v>16</v>
      </c>
      <c r="D100" s="192"/>
      <c r="E100" s="192">
        <v>282</v>
      </c>
      <c r="F100" s="192">
        <v>334</v>
      </c>
      <c r="G100" s="192">
        <v>368</v>
      </c>
      <c r="H100" s="192">
        <v>381</v>
      </c>
      <c r="I100" s="192">
        <v>404</v>
      </c>
      <c r="J100" s="192">
        <v>534</v>
      </c>
      <c r="K100" s="192">
        <f t="shared" ref="K100:K102" si="31">AVERAGE(F100:J100)</f>
        <v>404.2</v>
      </c>
      <c r="L100" s="193">
        <v>305</v>
      </c>
      <c r="M100" s="182"/>
    </row>
    <row r="101" spans="1:20">
      <c r="A101" s="211"/>
      <c r="B101" s="212" t="s">
        <v>44</v>
      </c>
      <c r="C101" s="211" t="s">
        <v>45</v>
      </c>
      <c r="D101" s="211"/>
      <c r="E101" s="211">
        <f>E102/E100*10</f>
        <v>60.283687943262407</v>
      </c>
      <c r="F101" s="211">
        <f t="shared" ref="F101:L101" si="32">F102/F100*10</f>
        <v>53.772455089820362</v>
      </c>
      <c r="G101" s="211">
        <f t="shared" si="32"/>
        <v>55.570652173913047</v>
      </c>
      <c r="H101" s="211">
        <f t="shared" si="32"/>
        <v>67.821522309711284</v>
      </c>
      <c r="I101" s="211">
        <f t="shared" si="32"/>
        <v>52.549504950495049</v>
      </c>
      <c r="J101" s="211">
        <f t="shared" si="32"/>
        <v>37.99625468164794</v>
      </c>
      <c r="K101" s="211">
        <f t="shared" si="32"/>
        <v>52.335477486392882</v>
      </c>
      <c r="L101" s="222">
        <f t="shared" si="32"/>
        <v>67.93442622950819</v>
      </c>
      <c r="M101" s="205"/>
    </row>
    <row r="102" spans="1:20">
      <c r="A102" s="192"/>
      <c r="B102" s="202" t="s">
        <v>46</v>
      </c>
      <c r="C102" s="192" t="s">
        <v>37</v>
      </c>
      <c r="D102" s="192"/>
      <c r="E102" s="192">
        <v>1700</v>
      </c>
      <c r="F102" s="192">
        <v>1796</v>
      </c>
      <c r="G102" s="192">
        <v>2045</v>
      </c>
      <c r="H102" s="192">
        <v>2584</v>
      </c>
      <c r="I102" s="192">
        <v>2123</v>
      </c>
      <c r="J102" s="192">
        <v>2029</v>
      </c>
      <c r="K102" s="192">
        <f t="shared" si="31"/>
        <v>2115.4</v>
      </c>
      <c r="L102" s="193">
        <v>2072</v>
      </c>
      <c r="M102" s="182"/>
    </row>
    <row r="103" spans="1:20" s="128" customFormat="1" ht="39">
      <c r="A103" s="197">
        <v>6</v>
      </c>
      <c r="B103" s="198" t="s">
        <v>200</v>
      </c>
      <c r="C103" s="214" t="s">
        <v>16</v>
      </c>
      <c r="D103" s="214"/>
      <c r="E103" s="214"/>
      <c r="F103" s="214"/>
      <c r="G103" s="214"/>
      <c r="H103" s="214">
        <v>3326</v>
      </c>
      <c r="I103" s="214">
        <v>3289</v>
      </c>
      <c r="J103" s="214">
        <v>3500</v>
      </c>
      <c r="K103" s="214">
        <f>J103</f>
        <v>3500</v>
      </c>
      <c r="L103" s="221"/>
      <c r="M103" s="208"/>
    </row>
    <row r="104" spans="1:20">
      <c r="A104" s="223" t="s">
        <v>7</v>
      </c>
      <c r="B104" s="224" t="s">
        <v>201</v>
      </c>
      <c r="C104" s="225"/>
      <c r="D104" s="192"/>
      <c r="E104" s="192"/>
      <c r="F104" s="192"/>
      <c r="G104" s="192"/>
      <c r="H104" s="192"/>
      <c r="I104" s="192"/>
      <c r="J104" s="192"/>
      <c r="K104" s="192"/>
      <c r="L104" s="193"/>
      <c r="M104" s="182"/>
    </row>
    <row r="105" spans="1:20">
      <c r="A105" s="184">
        <v>1</v>
      </c>
      <c r="B105" s="226" t="s">
        <v>202</v>
      </c>
      <c r="C105" s="188"/>
      <c r="D105" s="192"/>
      <c r="E105" s="192"/>
      <c r="F105" s="192"/>
      <c r="G105" s="192"/>
      <c r="H105" s="192"/>
      <c r="I105" s="192"/>
      <c r="J105" s="192"/>
      <c r="K105" s="192"/>
      <c r="L105" s="193"/>
      <c r="M105" s="182"/>
    </row>
    <row r="106" spans="1:20" s="128" customFormat="1" ht="19.5">
      <c r="A106" s="227" t="s">
        <v>142</v>
      </c>
      <c r="B106" s="228" t="s">
        <v>203</v>
      </c>
      <c r="C106" s="229" t="s">
        <v>35</v>
      </c>
      <c r="D106" s="214">
        <f>SUM(D107:D108)</f>
        <v>79857</v>
      </c>
      <c r="E106" s="214">
        <f>E107+E108</f>
        <v>92000</v>
      </c>
      <c r="F106" s="214">
        <f t="shared" ref="F106:J106" si="33">F107+F108</f>
        <v>84703</v>
      </c>
      <c r="G106" s="214">
        <f t="shared" si="33"/>
        <v>86440</v>
      </c>
      <c r="H106" s="214">
        <f t="shared" si="33"/>
        <v>79153</v>
      </c>
      <c r="I106" s="214">
        <f t="shared" si="33"/>
        <v>64875</v>
      </c>
      <c r="J106" s="214">
        <f t="shared" si="33"/>
        <v>68405</v>
      </c>
      <c r="K106" s="214">
        <f>AVERAGE(F106:J106)</f>
        <v>76715.199999999997</v>
      </c>
      <c r="L106" s="221">
        <f>L107+L108</f>
        <v>76000</v>
      </c>
      <c r="M106" s="219"/>
    </row>
    <row r="107" spans="1:20">
      <c r="A107" s="230" t="s">
        <v>32</v>
      </c>
      <c r="B107" s="231" t="s">
        <v>204</v>
      </c>
      <c r="C107" s="225" t="s">
        <v>35</v>
      </c>
      <c r="D107" s="192">
        <v>55701</v>
      </c>
      <c r="E107" s="192">
        <v>65000</v>
      </c>
      <c r="F107" s="192">
        <v>60265</v>
      </c>
      <c r="G107" s="192">
        <v>60540</v>
      </c>
      <c r="H107" s="192">
        <v>54466</v>
      </c>
      <c r="I107" s="192">
        <v>43469</v>
      </c>
      <c r="J107" s="193">
        <v>45220</v>
      </c>
      <c r="K107" s="192">
        <f t="shared" ref="K107:K112" si="34">AVERAGE(F107:J107)</f>
        <v>52792</v>
      </c>
      <c r="L107" s="193">
        <v>52000</v>
      </c>
      <c r="M107" s="182"/>
    </row>
    <row r="108" spans="1:20">
      <c r="A108" s="230" t="s">
        <v>32</v>
      </c>
      <c r="B108" s="231" t="s">
        <v>205</v>
      </c>
      <c r="C108" s="225" t="s">
        <v>35</v>
      </c>
      <c r="D108" s="192">
        <v>24156</v>
      </c>
      <c r="E108" s="192">
        <v>27000</v>
      </c>
      <c r="F108" s="192">
        <f>21776+2662</f>
        <v>24438</v>
      </c>
      <c r="G108" s="192">
        <f>23074+2826</f>
        <v>25900</v>
      </c>
      <c r="H108" s="192">
        <f>21976+2711</f>
        <v>24687</v>
      </c>
      <c r="I108" s="192">
        <f>19113+2293</f>
        <v>21406</v>
      </c>
      <c r="J108" s="192">
        <f>20505+2680</f>
        <v>23185</v>
      </c>
      <c r="K108" s="192">
        <f t="shared" si="34"/>
        <v>23923.200000000001</v>
      </c>
      <c r="L108" s="193">
        <v>24000</v>
      </c>
      <c r="M108" s="182"/>
    </row>
    <row r="109" spans="1:20" s="128" customFormat="1" ht="19.5">
      <c r="A109" s="227" t="s">
        <v>148</v>
      </c>
      <c r="B109" s="232" t="s">
        <v>36</v>
      </c>
      <c r="C109" s="229" t="s">
        <v>35</v>
      </c>
      <c r="D109" s="214">
        <v>212539</v>
      </c>
      <c r="E109" s="214">
        <v>250000</v>
      </c>
      <c r="F109" s="214">
        <v>196692</v>
      </c>
      <c r="G109" s="214">
        <v>196773</v>
      </c>
      <c r="H109" s="214">
        <v>192657</v>
      </c>
      <c r="I109" s="214">
        <v>123379</v>
      </c>
      <c r="J109" s="214">
        <v>139000</v>
      </c>
      <c r="K109" s="214">
        <f t="shared" si="34"/>
        <v>169700.2</v>
      </c>
      <c r="L109" s="221">
        <v>190000</v>
      </c>
      <c r="M109" s="219"/>
    </row>
    <row r="110" spans="1:20" s="128" customFormat="1" ht="19.5">
      <c r="A110" s="227" t="s">
        <v>149</v>
      </c>
      <c r="B110" s="232" t="s">
        <v>206</v>
      </c>
      <c r="C110" s="229" t="s">
        <v>35</v>
      </c>
      <c r="D110" s="214">
        <v>15825</v>
      </c>
      <c r="E110" s="214">
        <v>27360</v>
      </c>
      <c r="F110" s="214">
        <v>36303</v>
      </c>
      <c r="G110" s="214">
        <v>42700</v>
      </c>
      <c r="H110" s="214">
        <v>34200</v>
      </c>
      <c r="I110" s="214">
        <v>17763</v>
      </c>
      <c r="J110" s="214">
        <v>21900</v>
      </c>
      <c r="K110" s="214">
        <f t="shared" si="34"/>
        <v>30573.200000000001</v>
      </c>
      <c r="L110" s="221">
        <v>35500</v>
      </c>
      <c r="M110" s="219"/>
    </row>
    <row r="111" spans="1:20" s="128" customFormat="1" ht="19.5">
      <c r="A111" s="227" t="s">
        <v>207</v>
      </c>
      <c r="B111" s="228" t="s">
        <v>208</v>
      </c>
      <c r="C111" s="229" t="s">
        <v>35</v>
      </c>
      <c r="D111" s="214">
        <v>1650196</v>
      </c>
      <c r="E111" s="214">
        <v>1700000</v>
      </c>
      <c r="F111" s="214">
        <v>2098000</v>
      </c>
      <c r="G111" s="214">
        <v>1988000</v>
      </c>
      <c r="H111" s="214">
        <v>2134000</v>
      </c>
      <c r="I111" s="214">
        <v>2056607</v>
      </c>
      <c r="J111" s="214">
        <v>2000000</v>
      </c>
      <c r="K111" s="214">
        <f t="shared" si="34"/>
        <v>2055321.4</v>
      </c>
      <c r="L111" s="221">
        <v>2500000</v>
      </c>
      <c r="M111" s="219"/>
    </row>
    <row r="112" spans="1:20" ht="37.5">
      <c r="A112" s="223">
        <v>2</v>
      </c>
      <c r="B112" s="224" t="s">
        <v>209</v>
      </c>
      <c r="C112" s="225" t="s">
        <v>37</v>
      </c>
      <c r="D112" s="192">
        <v>16383</v>
      </c>
      <c r="E112" s="192">
        <v>30000</v>
      </c>
      <c r="F112" s="192">
        <f>3214+1219+13352+2158</f>
        <v>19943</v>
      </c>
      <c r="G112" s="192">
        <f>3225+1235+14243+2197</f>
        <v>20900</v>
      </c>
      <c r="H112" s="192">
        <f>3408+1290+14783+2271</f>
        <v>21752</v>
      </c>
      <c r="I112" s="192">
        <v>20576</v>
      </c>
      <c r="J112" s="193">
        <v>22000</v>
      </c>
      <c r="K112" s="192">
        <f t="shared" si="34"/>
        <v>21034.2</v>
      </c>
      <c r="L112" s="193">
        <v>2700</v>
      </c>
      <c r="M112" s="182"/>
      <c r="N112" s="182"/>
      <c r="O112" s="182"/>
      <c r="P112" s="182"/>
      <c r="Q112" s="182"/>
      <c r="R112" s="182"/>
      <c r="S112" s="182"/>
      <c r="T112" s="182"/>
    </row>
    <row r="113" spans="1:20">
      <c r="A113" s="233" t="s">
        <v>8</v>
      </c>
      <c r="B113" s="234" t="s">
        <v>210</v>
      </c>
      <c r="C113" s="233"/>
      <c r="D113" s="192"/>
      <c r="E113" s="192"/>
      <c r="F113" s="192"/>
      <c r="G113" s="192"/>
      <c r="H113" s="192"/>
      <c r="I113" s="192"/>
      <c r="J113" s="192"/>
      <c r="K113" s="192"/>
      <c r="L113" s="193"/>
      <c r="M113" s="182"/>
      <c r="N113" s="182"/>
      <c r="O113" s="182"/>
      <c r="P113" s="182"/>
      <c r="Q113" s="182"/>
      <c r="R113" s="182"/>
      <c r="S113" s="182"/>
      <c r="T113" s="182"/>
    </row>
    <row r="114" spans="1:20">
      <c r="A114" s="188"/>
      <c r="B114" s="235" t="s">
        <v>211</v>
      </c>
      <c r="C114" s="236" t="s">
        <v>16</v>
      </c>
      <c r="D114" s="192">
        <v>1157</v>
      </c>
      <c r="E114" s="192">
        <v>1368</v>
      </c>
      <c r="F114" s="192">
        <v>1190</v>
      </c>
      <c r="G114" s="192">
        <v>1238</v>
      </c>
      <c r="H114" s="192">
        <v>1298</v>
      </c>
      <c r="I114" s="192">
        <v>1339</v>
      </c>
      <c r="J114" s="192">
        <v>1392</v>
      </c>
      <c r="K114" s="192">
        <f>J114</f>
        <v>1392</v>
      </c>
      <c r="L114" s="193">
        <v>1340</v>
      </c>
      <c r="M114" s="182"/>
      <c r="N114" s="182"/>
      <c r="O114" s="182"/>
      <c r="P114" s="182"/>
      <c r="Q114" s="182"/>
      <c r="R114" s="182"/>
      <c r="S114" s="182"/>
      <c r="T114" s="182"/>
    </row>
    <row r="115" spans="1:20">
      <c r="A115" s="203"/>
      <c r="B115" s="212" t="s">
        <v>44</v>
      </c>
      <c r="C115" s="211" t="s">
        <v>45</v>
      </c>
      <c r="D115" s="211">
        <f>D116/D114*10</f>
        <v>9.6802074330164221</v>
      </c>
      <c r="E115" s="211">
        <f>E116/E114*10</f>
        <v>16.081871345029239</v>
      </c>
      <c r="F115" s="211">
        <f t="shared" ref="F115:L115" si="35">F116/F114*10</f>
        <v>8.0168067226890756</v>
      </c>
      <c r="G115" s="211">
        <f t="shared" si="35"/>
        <v>15.411954765751211</v>
      </c>
      <c r="H115" s="211">
        <f t="shared" si="35"/>
        <v>16.525423728813561</v>
      </c>
      <c r="I115" s="211">
        <f t="shared" si="35"/>
        <v>15.294996265870054</v>
      </c>
      <c r="J115" s="211">
        <f t="shared" si="35"/>
        <v>18.067528735632184</v>
      </c>
      <c r="K115" s="211">
        <f t="shared" ref="K115:K116" si="36">J115</f>
        <v>18.067528735632184</v>
      </c>
      <c r="L115" s="222">
        <f t="shared" si="35"/>
        <v>20.149253731343283</v>
      </c>
      <c r="M115" s="205"/>
      <c r="N115" s="220"/>
      <c r="O115" s="220"/>
      <c r="P115" s="220"/>
      <c r="Q115" s="220"/>
      <c r="R115" s="220"/>
      <c r="S115" s="220"/>
      <c r="T115" s="220"/>
    </row>
    <row r="116" spans="1:20">
      <c r="A116" s="237"/>
      <c r="B116" s="202" t="s">
        <v>46</v>
      </c>
      <c r="C116" s="192" t="s">
        <v>37</v>
      </c>
      <c r="D116" s="192">
        <v>1120</v>
      </c>
      <c r="E116" s="192">
        <v>2200</v>
      </c>
      <c r="F116" s="192">
        <v>954</v>
      </c>
      <c r="G116" s="192">
        <v>1908</v>
      </c>
      <c r="H116" s="192">
        <v>2145</v>
      </c>
      <c r="I116" s="192">
        <f>2035+13</f>
        <v>2048</v>
      </c>
      <c r="J116" s="192">
        <v>2515</v>
      </c>
      <c r="K116" s="192">
        <f t="shared" si="36"/>
        <v>2515</v>
      </c>
      <c r="L116" s="193">
        <v>2700</v>
      </c>
      <c r="M116" s="182"/>
      <c r="N116" s="182"/>
      <c r="O116" s="182"/>
      <c r="P116" s="182"/>
      <c r="Q116" s="182"/>
      <c r="R116" s="182"/>
      <c r="S116" s="182"/>
      <c r="T116" s="182"/>
    </row>
    <row r="117" spans="1:20">
      <c r="A117" s="184" t="s">
        <v>1</v>
      </c>
      <c r="B117" s="196" t="s">
        <v>38</v>
      </c>
      <c r="C117" s="184"/>
      <c r="D117" s="192"/>
      <c r="E117" s="192"/>
      <c r="F117" s="192"/>
      <c r="G117" s="192"/>
      <c r="H117" s="192"/>
      <c r="I117" s="192"/>
      <c r="J117" s="192"/>
      <c r="K117" s="192"/>
      <c r="L117" s="193"/>
      <c r="M117" s="205"/>
      <c r="N117" s="238"/>
      <c r="O117" s="238"/>
      <c r="P117" s="238"/>
      <c r="Q117" s="238"/>
      <c r="R117" s="238"/>
      <c r="S117" s="238"/>
      <c r="T117" s="238"/>
    </row>
    <row r="118" spans="1:20">
      <c r="A118" s="239" t="s">
        <v>31</v>
      </c>
      <c r="B118" s="240" t="s">
        <v>212</v>
      </c>
      <c r="C118" s="112" t="s">
        <v>16</v>
      </c>
      <c r="D118" s="50">
        <v>54611</v>
      </c>
      <c r="E118" s="193">
        <v>32500</v>
      </c>
      <c r="F118" s="50">
        <v>6704.63</v>
      </c>
      <c r="G118" s="50">
        <v>6878.57</v>
      </c>
      <c r="H118" s="50">
        <v>6724.27</v>
      </c>
      <c r="I118" s="50">
        <v>6508</v>
      </c>
      <c r="J118" s="50">
        <f>J119+J120</f>
        <v>5900</v>
      </c>
      <c r="K118" s="50">
        <f>SUM(F118:J118)</f>
        <v>32715.47</v>
      </c>
      <c r="L118" s="50">
        <f>L119+L120</f>
        <v>17500</v>
      </c>
      <c r="M118" s="111"/>
      <c r="N118" s="241"/>
      <c r="O118" s="111"/>
      <c r="P118" s="111"/>
      <c r="Q118" s="111"/>
      <c r="R118" s="111"/>
      <c r="S118" s="111"/>
      <c r="T118" s="111"/>
    </row>
    <row r="119" spans="1:20" ht="37.5">
      <c r="A119" s="239" t="s">
        <v>32</v>
      </c>
      <c r="B119" s="240" t="s">
        <v>213</v>
      </c>
      <c r="C119" s="112" t="s">
        <v>16</v>
      </c>
      <c r="D119" s="180"/>
      <c r="E119" s="193"/>
      <c r="F119" s="50">
        <v>6046.95</v>
      </c>
      <c r="G119" s="50">
        <v>5059.9799999999996</v>
      </c>
      <c r="H119" s="50">
        <v>4873</v>
      </c>
      <c r="I119" s="50">
        <v>3709</v>
      </c>
      <c r="J119" s="50">
        <v>4000</v>
      </c>
      <c r="K119" s="50">
        <f t="shared" ref="K119:K127" si="37">SUM(F119:J119)</f>
        <v>23688.93</v>
      </c>
      <c r="L119" s="50">
        <v>13000</v>
      </c>
      <c r="M119" s="111"/>
      <c r="N119" s="111"/>
      <c r="O119" s="111"/>
      <c r="P119" s="111"/>
      <c r="Q119" s="111"/>
      <c r="R119" s="111"/>
      <c r="S119" s="111"/>
      <c r="T119" s="111"/>
    </row>
    <row r="120" spans="1:20">
      <c r="A120" s="239" t="s">
        <v>32</v>
      </c>
      <c r="B120" s="240" t="s">
        <v>214</v>
      </c>
      <c r="C120" s="112" t="s">
        <v>16</v>
      </c>
      <c r="D120" s="180"/>
      <c r="E120" s="193"/>
      <c r="F120" s="50">
        <v>657.68000000000029</v>
      </c>
      <c r="G120" s="50">
        <v>1818.5900000000001</v>
      </c>
      <c r="H120" s="50">
        <v>1851.2700000000004</v>
      </c>
      <c r="I120" s="50">
        <v>2799</v>
      </c>
      <c r="J120" s="50">
        <v>1900</v>
      </c>
      <c r="K120" s="50">
        <f t="shared" si="37"/>
        <v>9026.5400000000009</v>
      </c>
      <c r="L120" s="50">
        <v>4500</v>
      </c>
      <c r="M120" s="111"/>
      <c r="N120" s="111"/>
      <c r="O120" s="111"/>
      <c r="P120" s="111"/>
      <c r="Q120" s="111"/>
      <c r="R120" s="111"/>
      <c r="S120" s="111"/>
      <c r="T120" s="111"/>
    </row>
    <row r="121" spans="1:20" ht="37.5">
      <c r="A121" s="239" t="s">
        <v>31</v>
      </c>
      <c r="B121" s="242" t="s">
        <v>215</v>
      </c>
      <c r="C121" s="112" t="s">
        <v>16</v>
      </c>
      <c r="D121" s="11"/>
      <c r="E121" s="11"/>
      <c r="F121" s="50">
        <v>6704.63</v>
      </c>
      <c r="G121" s="50">
        <v>6878.57</v>
      </c>
      <c r="H121" s="50">
        <v>6724.27</v>
      </c>
      <c r="I121" s="50">
        <v>6300</v>
      </c>
      <c r="J121" s="50">
        <v>5900</v>
      </c>
      <c r="K121" s="50">
        <f t="shared" si="37"/>
        <v>32507.47</v>
      </c>
      <c r="L121" s="50">
        <f>L122+L123</f>
        <v>17500</v>
      </c>
      <c r="M121" s="111"/>
      <c r="N121" s="111"/>
      <c r="O121" s="111"/>
      <c r="P121" s="111"/>
      <c r="Q121" s="111"/>
      <c r="R121" s="111"/>
      <c r="S121" s="111"/>
      <c r="T121" s="111"/>
    </row>
    <row r="122" spans="1:20">
      <c r="A122" s="239" t="s">
        <v>32</v>
      </c>
      <c r="B122" s="240" t="s">
        <v>216</v>
      </c>
      <c r="C122" s="112" t="s">
        <v>16</v>
      </c>
      <c r="D122" s="180"/>
      <c r="E122" s="193">
        <v>15000</v>
      </c>
      <c r="F122" s="50">
        <v>4232</v>
      </c>
      <c r="G122" s="50">
        <v>3285</v>
      </c>
      <c r="H122" s="50">
        <v>3795.53</v>
      </c>
      <c r="I122" s="50">
        <v>3308</v>
      </c>
      <c r="J122" s="50">
        <v>3000</v>
      </c>
      <c r="K122" s="50">
        <f t="shared" si="37"/>
        <v>17620.53</v>
      </c>
      <c r="L122" s="50">
        <v>7500</v>
      </c>
      <c r="M122" s="111"/>
      <c r="N122" s="111"/>
      <c r="O122" s="111"/>
      <c r="P122" s="329"/>
      <c r="Q122" s="329"/>
      <c r="R122" s="329"/>
      <c r="S122" s="329"/>
      <c r="T122" s="329"/>
    </row>
    <row r="123" spans="1:20">
      <c r="A123" s="239" t="s">
        <v>32</v>
      </c>
      <c r="B123" s="240" t="s">
        <v>217</v>
      </c>
      <c r="C123" s="112" t="s">
        <v>16</v>
      </c>
      <c r="D123" s="180"/>
      <c r="E123" s="193"/>
      <c r="F123" s="50">
        <v>2472.63</v>
      </c>
      <c r="G123" s="50">
        <v>3593.5699999999997</v>
      </c>
      <c r="H123" s="50">
        <v>2928.7400000000002</v>
      </c>
      <c r="I123" s="50">
        <f>I121-I122</f>
        <v>2992</v>
      </c>
      <c r="J123" s="50">
        <v>2900</v>
      </c>
      <c r="K123" s="50">
        <f t="shared" si="37"/>
        <v>14886.94</v>
      </c>
      <c r="L123" s="50">
        <v>10000</v>
      </c>
      <c r="M123" s="111"/>
      <c r="N123" s="111"/>
      <c r="O123" s="111"/>
      <c r="P123" s="111"/>
      <c r="Q123" s="111"/>
      <c r="R123" s="111"/>
      <c r="S123" s="111"/>
      <c r="T123" s="111"/>
    </row>
    <row r="124" spans="1:20">
      <c r="A124" s="243" t="s">
        <v>31</v>
      </c>
      <c r="B124" s="244" t="s">
        <v>18</v>
      </c>
      <c r="C124" s="61" t="s">
        <v>0</v>
      </c>
      <c r="D124" s="245">
        <v>68.400000000000006</v>
      </c>
      <c r="E124" s="246">
        <v>72</v>
      </c>
      <c r="F124" s="181">
        <v>71.400000000000006</v>
      </c>
      <c r="G124" s="181">
        <v>72.099999999999994</v>
      </c>
      <c r="H124" s="181">
        <v>72.599999999999994</v>
      </c>
      <c r="I124" s="181">
        <v>72.900000000000006</v>
      </c>
      <c r="J124" s="181">
        <v>72.900000000000006</v>
      </c>
      <c r="K124" s="181">
        <f>J124</f>
        <v>72.900000000000006</v>
      </c>
      <c r="L124" s="181">
        <v>72.599999999999994</v>
      </c>
      <c r="M124" s="182"/>
      <c r="N124" s="182"/>
      <c r="O124" s="182"/>
      <c r="P124" s="182"/>
      <c r="Q124" s="182"/>
      <c r="R124" s="182"/>
      <c r="S124" s="182"/>
      <c r="T124" s="182"/>
    </row>
    <row r="125" spans="1:20">
      <c r="A125" s="243" t="s">
        <v>31</v>
      </c>
      <c r="B125" s="247" t="s">
        <v>48</v>
      </c>
      <c r="C125" s="61" t="s">
        <v>62</v>
      </c>
      <c r="D125" s="248">
        <f t="shared" ref="D125" si="38">D126+(D127*0.7)</f>
        <v>2864126</v>
      </c>
      <c r="E125" s="246"/>
      <c r="F125" s="50">
        <f>F126+F127</f>
        <v>526018</v>
      </c>
      <c r="G125" s="50">
        <f t="shared" ref="G125:J125" si="39">G126+G127</f>
        <v>557333</v>
      </c>
      <c r="H125" s="50">
        <f t="shared" si="39"/>
        <v>582106</v>
      </c>
      <c r="I125" s="50">
        <f t="shared" si="39"/>
        <v>620025</v>
      </c>
      <c r="J125" s="50">
        <f t="shared" si="39"/>
        <v>620542</v>
      </c>
      <c r="K125" s="50">
        <f t="shared" si="37"/>
        <v>2906024</v>
      </c>
      <c r="L125" s="50">
        <f t="shared" ref="L125" si="40">L126+L127</f>
        <v>3400000</v>
      </c>
      <c r="M125" s="182"/>
      <c r="N125" s="182"/>
      <c r="O125" s="182"/>
      <c r="P125" s="182"/>
      <c r="Q125" s="182"/>
      <c r="R125" s="182"/>
      <c r="S125" s="182"/>
      <c r="T125" s="182"/>
    </row>
    <row r="126" spans="1:20">
      <c r="A126" s="243" t="s">
        <v>32</v>
      </c>
      <c r="B126" s="247" t="s">
        <v>49</v>
      </c>
      <c r="C126" s="61" t="s">
        <v>62</v>
      </c>
      <c r="D126" s="248">
        <f>87650+127731+131650+141140+148450</f>
        <v>636621</v>
      </c>
      <c r="E126" s="246"/>
      <c r="F126" s="50">
        <v>157080</v>
      </c>
      <c r="G126" s="50">
        <v>153437</v>
      </c>
      <c r="H126" s="50">
        <v>161206</v>
      </c>
      <c r="I126" s="50">
        <v>200025</v>
      </c>
      <c r="J126" s="50">
        <v>248542</v>
      </c>
      <c r="K126" s="50">
        <f t="shared" si="37"/>
        <v>920290</v>
      </c>
      <c r="L126" s="50">
        <f>300000*5</f>
        <v>1500000</v>
      </c>
      <c r="M126" s="249"/>
      <c r="N126" s="182"/>
      <c r="O126" s="182"/>
      <c r="P126" s="182"/>
      <c r="Q126" s="182"/>
      <c r="R126" s="182"/>
      <c r="S126" s="182"/>
      <c r="T126" s="182"/>
    </row>
    <row r="127" spans="1:20">
      <c r="A127" s="243" t="s">
        <v>32</v>
      </c>
      <c r="B127" s="247" t="s">
        <v>294</v>
      </c>
      <c r="C127" s="61" t="s">
        <v>218</v>
      </c>
      <c r="D127" s="248">
        <f>614330+612330+648550+650450+656490</f>
        <v>3182150</v>
      </c>
      <c r="E127" s="246"/>
      <c r="F127" s="50">
        <v>368938</v>
      </c>
      <c r="G127" s="50">
        <v>403896</v>
      </c>
      <c r="H127" s="50">
        <v>420900</v>
      </c>
      <c r="I127" s="50">
        <v>420000</v>
      </c>
      <c r="J127" s="50">
        <v>372000</v>
      </c>
      <c r="K127" s="50">
        <f t="shared" si="37"/>
        <v>1985734</v>
      </c>
      <c r="L127" s="50">
        <v>1900000</v>
      </c>
      <c r="M127" s="182"/>
      <c r="N127" s="182"/>
      <c r="O127" s="182"/>
      <c r="P127" s="182"/>
      <c r="Q127" s="182"/>
      <c r="R127" s="182"/>
      <c r="S127" s="182"/>
      <c r="T127" s="182"/>
    </row>
  </sheetData>
  <mergeCells count="11">
    <mergeCell ref="A1:B1"/>
    <mergeCell ref="A2:L2"/>
    <mergeCell ref="A3:L3"/>
    <mergeCell ref="P122:T122"/>
    <mergeCell ref="D4:D5"/>
    <mergeCell ref="F4:K4"/>
    <mergeCell ref="A4:A5"/>
    <mergeCell ref="B4:B5"/>
    <mergeCell ref="C4:C5"/>
    <mergeCell ref="E4:E5"/>
    <mergeCell ref="L4:L5"/>
  </mergeCells>
  <pageMargins left="0.7" right="0.38" top="0.51" bottom="0.52" header="0.3" footer="0.3"/>
  <pageSetup paperSize="9" scale="76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3"/>
  <sheetViews>
    <sheetView zoomScale="70" zoomScaleNormal="70" workbookViewId="0">
      <pane xSplit="3" ySplit="5" topLeftCell="D18" activePane="bottomRight" state="frozen"/>
      <selection activeCell="I123" sqref="I123"/>
      <selection pane="topRight" activeCell="I123" sqref="I123"/>
      <selection pane="bottomLeft" activeCell="I123" sqref="I123"/>
      <selection pane="bottomRight" activeCell="I123" sqref="I123"/>
    </sheetView>
  </sheetViews>
  <sheetFormatPr defaultColWidth="14.28515625" defaultRowHeight="18.75"/>
  <cols>
    <col min="1" max="1" width="5.28515625" style="9" customWidth="1"/>
    <col min="2" max="2" width="30.140625" style="9" customWidth="1"/>
    <col min="3" max="3" width="15.140625" style="111" customWidth="1"/>
    <col min="4" max="10" width="14.28515625" style="9"/>
    <col min="11" max="11" width="14.28515625" style="9" customWidth="1"/>
    <col min="12" max="236" width="14.28515625" style="9"/>
    <col min="237" max="237" width="3.42578125" style="9" customWidth="1"/>
    <col min="238" max="238" width="27.140625" style="9" customWidth="1"/>
    <col min="239" max="239" width="12.85546875" style="9" customWidth="1"/>
    <col min="240" max="250" width="0" style="9" hidden="1" customWidth="1"/>
    <col min="251" max="251" width="11" style="9" customWidth="1"/>
    <col min="252" max="252" width="0" style="9" hidden="1" customWidth="1"/>
    <col min="253" max="253" width="17.140625" style="9" customWidth="1"/>
    <col min="254" max="254" width="12.42578125" style="9" customWidth="1"/>
    <col min="255" max="255" width="0" style="9" hidden="1" customWidth="1"/>
    <col min="256" max="256" width="15.140625" style="9" customWidth="1"/>
    <col min="257" max="257" width="12.140625" style="9" customWidth="1"/>
    <col min="258" max="258" width="0" style="9" hidden="1" customWidth="1"/>
    <col min="259" max="259" width="19.28515625" style="9" customWidth="1"/>
    <col min="260" max="492" width="14.28515625" style="9"/>
    <col min="493" max="493" width="3.42578125" style="9" customWidth="1"/>
    <col min="494" max="494" width="27.140625" style="9" customWidth="1"/>
    <col min="495" max="495" width="12.85546875" style="9" customWidth="1"/>
    <col min="496" max="506" width="0" style="9" hidden="1" customWidth="1"/>
    <col min="507" max="507" width="11" style="9" customWidth="1"/>
    <col min="508" max="508" width="0" style="9" hidden="1" customWidth="1"/>
    <col min="509" max="509" width="17.140625" style="9" customWidth="1"/>
    <col min="510" max="510" width="12.42578125" style="9" customWidth="1"/>
    <col min="511" max="511" width="0" style="9" hidden="1" customWidth="1"/>
    <col min="512" max="512" width="15.140625" style="9" customWidth="1"/>
    <col min="513" max="513" width="12.140625" style="9" customWidth="1"/>
    <col min="514" max="514" width="0" style="9" hidden="1" customWidth="1"/>
    <col min="515" max="515" width="19.28515625" style="9" customWidth="1"/>
    <col min="516" max="748" width="14.28515625" style="9"/>
    <col min="749" max="749" width="3.42578125" style="9" customWidth="1"/>
    <col min="750" max="750" width="27.140625" style="9" customWidth="1"/>
    <col min="751" max="751" width="12.85546875" style="9" customWidth="1"/>
    <col min="752" max="762" width="0" style="9" hidden="1" customWidth="1"/>
    <col min="763" max="763" width="11" style="9" customWidth="1"/>
    <col min="764" max="764" width="0" style="9" hidden="1" customWidth="1"/>
    <col min="765" max="765" width="17.140625" style="9" customWidth="1"/>
    <col min="766" max="766" width="12.42578125" style="9" customWidth="1"/>
    <col min="767" max="767" width="0" style="9" hidden="1" customWidth="1"/>
    <col min="768" max="768" width="15.140625" style="9" customWidth="1"/>
    <col min="769" max="769" width="12.140625" style="9" customWidth="1"/>
    <col min="770" max="770" width="0" style="9" hidden="1" customWidth="1"/>
    <col min="771" max="771" width="19.28515625" style="9" customWidth="1"/>
    <col min="772" max="1004" width="14.28515625" style="9"/>
    <col min="1005" max="1005" width="3.42578125" style="9" customWidth="1"/>
    <col min="1006" max="1006" width="27.140625" style="9" customWidth="1"/>
    <col min="1007" max="1007" width="12.85546875" style="9" customWidth="1"/>
    <col min="1008" max="1018" width="0" style="9" hidden="1" customWidth="1"/>
    <col min="1019" max="1019" width="11" style="9" customWidth="1"/>
    <col min="1020" max="1020" width="0" style="9" hidden="1" customWidth="1"/>
    <col min="1021" max="1021" width="17.140625" style="9" customWidth="1"/>
    <col min="1022" max="1022" width="12.42578125" style="9" customWidth="1"/>
    <col min="1023" max="1023" width="0" style="9" hidden="1" customWidth="1"/>
    <col min="1024" max="1024" width="15.140625" style="9" customWidth="1"/>
    <col min="1025" max="1025" width="12.140625" style="9" customWidth="1"/>
    <col min="1026" max="1026" width="0" style="9" hidden="1" customWidth="1"/>
    <col min="1027" max="1027" width="19.28515625" style="9" customWidth="1"/>
    <col min="1028" max="1260" width="14.28515625" style="9"/>
    <col min="1261" max="1261" width="3.42578125" style="9" customWidth="1"/>
    <col min="1262" max="1262" width="27.140625" style="9" customWidth="1"/>
    <col min="1263" max="1263" width="12.85546875" style="9" customWidth="1"/>
    <col min="1264" max="1274" width="0" style="9" hidden="1" customWidth="1"/>
    <col min="1275" max="1275" width="11" style="9" customWidth="1"/>
    <col min="1276" max="1276" width="0" style="9" hidden="1" customWidth="1"/>
    <col min="1277" max="1277" width="17.140625" style="9" customWidth="1"/>
    <col min="1278" max="1278" width="12.42578125" style="9" customWidth="1"/>
    <col min="1279" max="1279" width="0" style="9" hidden="1" customWidth="1"/>
    <col min="1280" max="1280" width="15.140625" style="9" customWidth="1"/>
    <col min="1281" max="1281" width="12.140625" style="9" customWidth="1"/>
    <col min="1282" max="1282" width="0" style="9" hidden="1" customWidth="1"/>
    <col min="1283" max="1283" width="19.28515625" style="9" customWidth="1"/>
    <col min="1284" max="1516" width="14.28515625" style="9"/>
    <col min="1517" max="1517" width="3.42578125" style="9" customWidth="1"/>
    <col min="1518" max="1518" width="27.140625" style="9" customWidth="1"/>
    <col min="1519" max="1519" width="12.85546875" style="9" customWidth="1"/>
    <col min="1520" max="1530" width="0" style="9" hidden="1" customWidth="1"/>
    <col min="1531" max="1531" width="11" style="9" customWidth="1"/>
    <col min="1532" max="1532" width="0" style="9" hidden="1" customWidth="1"/>
    <col min="1533" max="1533" width="17.140625" style="9" customWidth="1"/>
    <col min="1534" max="1534" width="12.42578125" style="9" customWidth="1"/>
    <col min="1535" max="1535" width="0" style="9" hidden="1" customWidth="1"/>
    <col min="1536" max="1536" width="15.140625" style="9" customWidth="1"/>
    <col min="1537" max="1537" width="12.140625" style="9" customWidth="1"/>
    <col min="1538" max="1538" width="0" style="9" hidden="1" customWidth="1"/>
    <col min="1539" max="1539" width="19.28515625" style="9" customWidth="1"/>
    <col min="1540" max="1772" width="14.28515625" style="9"/>
    <col min="1773" max="1773" width="3.42578125" style="9" customWidth="1"/>
    <col min="1774" max="1774" width="27.140625" style="9" customWidth="1"/>
    <col min="1775" max="1775" width="12.85546875" style="9" customWidth="1"/>
    <col min="1776" max="1786" width="0" style="9" hidden="1" customWidth="1"/>
    <col min="1787" max="1787" width="11" style="9" customWidth="1"/>
    <col min="1788" max="1788" width="0" style="9" hidden="1" customWidth="1"/>
    <col min="1789" max="1789" width="17.140625" style="9" customWidth="1"/>
    <col min="1790" max="1790" width="12.42578125" style="9" customWidth="1"/>
    <col min="1791" max="1791" width="0" style="9" hidden="1" customWidth="1"/>
    <col min="1792" max="1792" width="15.140625" style="9" customWidth="1"/>
    <col min="1793" max="1793" width="12.140625" style="9" customWidth="1"/>
    <col min="1794" max="1794" width="0" style="9" hidden="1" customWidth="1"/>
    <col min="1795" max="1795" width="19.28515625" style="9" customWidth="1"/>
    <col min="1796" max="2028" width="14.28515625" style="9"/>
    <col min="2029" max="2029" width="3.42578125" style="9" customWidth="1"/>
    <col min="2030" max="2030" width="27.140625" style="9" customWidth="1"/>
    <col min="2031" max="2031" width="12.85546875" style="9" customWidth="1"/>
    <col min="2032" max="2042" width="0" style="9" hidden="1" customWidth="1"/>
    <col min="2043" max="2043" width="11" style="9" customWidth="1"/>
    <col min="2044" max="2044" width="0" style="9" hidden="1" customWidth="1"/>
    <col min="2045" max="2045" width="17.140625" style="9" customWidth="1"/>
    <col min="2046" max="2046" width="12.42578125" style="9" customWidth="1"/>
    <col min="2047" max="2047" width="0" style="9" hidden="1" customWidth="1"/>
    <col min="2048" max="2048" width="15.140625" style="9" customWidth="1"/>
    <col min="2049" max="2049" width="12.140625" style="9" customWidth="1"/>
    <col min="2050" max="2050" width="0" style="9" hidden="1" customWidth="1"/>
    <col min="2051" max="2051" width="19.28515625" style="9" customWidth="1"/>
    <col min="2052" max="2284" width="14.28515625" style="9"/>
    <col min="2285" max="2285" width="3.42578125" style="9" customWidth="1"/>
    <col min="2286" max="2286" width="27.140625" style="9" customWidth="1"/>
    <col min="2287" max="2287" width="12.85546875" style="9" customWidth="1"/>
    <col min="2288" max="2298" width="0" style="9" hidden="1" customWidth="1"/>
    <col min="2299" max="2299" width="11" style="9" customWidth="1"/>
    <col min="2300" max="2300" width="0" style="9" hidden="1" customWidth="1"/>
    <col min="2301" max="2301" width="17.140625" style="9" customWidth="1"/>
    <col min="2302" max="2302" width="12.42578125" style="9" customWidth="1"/>
    <col min="2303" max="2303" width="0" style="9" hidden="1" customWidth="1"/>
    <col min="2304" max="2304" width="15.140625" style="9" customWidth="1"/>
    <col min="2305" max="2305" width="12.140625" style="9" customWidth="1"/>
    <col min="2306" max="2306" width="0" style="9" hidden="1" customWidth="1"/>
    <col min="2307" max="2307" width="19.28515625" style="9" customWidth="1"/>
    <col min="2308" max="2540" width="14.28515625" style="9"/>
    <col min="2541" max="2541" width="3.42578125" style="9" customWidth="1"/>
    <col min="2542" max="2542" width="27.140625" style="9" customWidth="1"/>
    <col min="2543" max="2543" width="12.85546875" style="9" customWidth="1"/>
    <col min="2544" max="2554" width="0" style="9" hidden="1" customWidth="1"/>
    <col min="2555" max="2555" width="11" style="9" customWidth="1"/>
    <col min="2556" max="2556" width="0" style="9" hidden="1" customWidth="1"/>
    <col min="2557" max="2557" width="17.140625" style="9" customWidth="1"/>
    <col min="2558" max="2558" width="12.42578125" style="9" customWidth="1"/>
    <col min="2559" max="2559" width="0" style="9" hidden="1" customWidth="1"/>
    <col min="2560" max="2560" width="15.140625" style="9" customWidth="1"/>
    <col min="2561" max="2561" width="12.140625" style="9" customWidth="1"/>
    <col min="2562" max="2562" width="0" style="9" hidden="1" customWidth="1"/>
    <col min="2563" max="2563" width="19.28515625" style="9" customWidth="1"/>
    <col min="2564" max="2796" width="14.28515625" style="9"/>
    <col min="2797" max="2797" width="3.42578125" style="9" customWidth="1"/>
    <col min="2798" max="2798" width="27.140625" style="9" customWidth="1"/>
    <col min="2799" max="2799" width="12.85546875" style="9" customWidth="1"/>
    <col min="2800" max="2810" width="0" style="9" hidden="1" customWidth="1"/>
    <col min="2811" max="2811" width="11" style="9" customWidth="1"/>
    <col min="2812" max="2812" width="0" style="9" hidden="1" customWidth="1"/>
    <col min="2813" max="2813" width="17.140625" style="9" customWidth="1"/>
    <col min="2814" max="2814" width="12.42578125" style="9" customWidth="1"/>
    <col min="2815" max="2815" width="0" style="9" hidden="1" customWidth="1"/>
    <col min="2816" max="2816" width="15.140625" style="9" customWidth="1"/>
    <col min="2817" max="2817" width="12.140625" style="9" customWidth="1"/>
    <col min="2818" max="2818" width="0" style="9" hidden="1" customWidth="1"/>
    <col min="2819" max="2819" width="19.28515625" style="9" customWidth="1"/>
    <col min="2820" max="3052" width="14.28515625" style="9"/>
    <col min="3053" max="3053" width="3.42578125" style="9" customWidth="1"/>
    <col min="3054" max="3054" width="27.140625" style="9" customWidth="1"/>
    <col min="3055" max="3055" width="12.85546875" style="9" customWidth="1"/>
    <col min="3056" max="3066" width="0" style="9" hidden="1" customWidth="1"/>
    <col min="3067" max="3067" width="11" style="9" customWidth="1"/>
    <col min="3068" max="3068" width="0" style="9" hidden="1" customWidth="1"/>
    <col min="3069" max="3069" width="17.140625" style="9" customWidth="1"/>
    <col min="3070" max="3070" width="12.42578125" style="9" customWidth="1"/>
    <col min="3071" max="3071" width="0" style="9" hidden="1" customWidth="1"/>
    <col min="3072" max="3072" width="15.140625" style="9" customWidth="1"/>
    <col min="3073" max="3073" width="12.140625" style="9" customWidth="1"/>
    <col min="3074" max="3074" width="0" style="9" hidden="1" customWidth="1"/>
    <col min="3075" max="3075" width="19.28515625" style="9" customWidth="1"/>
    <col min="3076" max="3308" width="14.28515625" style="9"/>
    <col min="3309" max="3309" width="3.42578125" style="9" customWidth="1"/>
    <col min="3310" max="3310" width="27.140625" style="9" customWidth="1"/>
    <col min="3311" max="3311" width="12.85546875" style="9" customWidth="1"/>
    <col min="3312" max="3322" width="0" style="9" hidden="1" customWidth="1"/>
    <col min="3323" max="3323" width="11" style="9" customWidth="1"/>
    <col min="3324" max="3324" width="0" style="9" hidden="1" customWidth="1"/>
    <col min="3325" max="3325" width="17.140625" style="9" customWidth="1"/>
    <col min="3326" max="3326" width="12.42578125" style="9" customWidth="1"/>
    <col min="3327" max="3327" width="0" style="9" hidden="1" customWidth="1"/>
    <col min="3328" max="3328" width="15.140625" style="9" customWidth="1"/>
    <col min="3329" max="3329" width="12.140625" style="9" customWidth="1"/>
    <col min="3330" max="3330" width="0" style="9" hidden="1" customWidth="1"/>
    <col min="3331" max="3331" width="19.28515625" style="9" customWidth="1"/>
    <col min="3332" max="3564" width="14.28515625" style="9"/>
    <col min="3565" max="3565" width="3.42578125" style="9" customWidth="1"/>
    <col min="3566" max="3566" width="27.140625" style="9" customWidth="1"/>
    <col min="3567" max="3567" width="12.85546875" style="9" customWidth="1"/>
    <col min="3568" max="3578" width="0" style="9" hidden="1" customWidth="1"/>
    <col min="3579" max="3579" width="11" style="9" customWidth="1"/>
    <col min="3580" max="3580" width="0" style="9" hidden="1" customWidth="1"/>
    <col min="3581" max="3581" width="17.140625" style="9" customWidth="1"/>
    <col min="3582" max="3582" width="12.42578125" style="9" customWidth="1"/>
    <col min="3583" max="3583" width="0" style="9" hidden="1" customWidth="1"/>
    <col min="3584" max="3584" width="15.140625" style="9" customWidth="1"/>
    <col min="3585" max="3585" width="12.140625" style="9" customWidth="1"/>
    <col min="3586" max="3586" width="0" style="9" hidden="1" customWidth="1"/>
    <col min="3587" max="3587" width="19.28515625" style="9" customWidth="1"/>
    <col min="3588" max="3820" width="14.28515625" style="9"/>
    <col min="3821" max="3821" width="3.42578125" style="9" customWidth="1"/>
    <col min="3822" max="3822" width="27.140625" style="9" customWidth="1"/>
    <col min="3823" max="3823" width="12.85546875" style="9" customWidth="1"/>
    <col min="3824" max="3834" width="0" style="9" hidden="1" customWidth="1"/>
    <col min="3835" max="3835" width="11" style="9" customWidth="1"/>
    <col min="3836" max="3836" width="0" style="9" hidden="1" customWidth="1"/>
    <col min="3837" max="3837" width="17.140625" style="9" customWidth="1"/>
    <col min="3838" max="3838" width="12.42578125" style="9" customWidth="1"/>
    <col min="3839" max="3839" width="0" style="9" hidden="1" customWidth="1"/>
    <col min="3840" max="3840" width="15.140625" style="9" customWidth="1"/>
    <col min="3841" max="3841" width="12.140625" style="9" customWidth="1"/>
    <col min="3842" max="3842" width="0" style="9" hidden="1" customWidth="1"/>
    <col min="3843" max="3843" width="19.28515625" style="9" customWidth="1"/>
    <col min="3844" max="4076" width="14.28515625" style="9"/>
    <col min="4077" max="4077" width="3.42578125" style="9" customWidth="1"/>
    <col min="4078" max="4078" width="27.140625" style="9" customWidth="1"/>
    <col min="4079" max="4079" width="12.85546875" style="9" customWidth="1"/>
    <col min="4080" max="4090" width="0" style="9" hidden="1" customWidth="1"/>
    <col min="4091" max="4091" width="11" style="9" customWidth="1"/>
    <col min="4092" max="4092" width="0" style="9" hidden="1" customWidth="1"/>
    <col min="4093" max="4093" width="17.140625" style="9" customWidth="1"/>
    <col min="4094" max="4094" width="12.42578125" style="9" customWidth="1"/>
    <col min="4095" max="4095" width="0" style="9" hidden="1" customWidth="1"/>
    <col min="4096" max="4096" width="15.140625" style="9" customWidth="1"/>
    <col min="4097" max="4097" width="12.140625" style="9" customWidth="1"/>
    <col min="4098" max="4098" width="0" style="9" hidden="1" customWidth="1"/>
    <col min="4099" max="4099" width="19.28515625" style="9" customWidth="1"/>
    <col min="4100" max="4332" width="14.28515625" style="9"/>
    <col min="4333" max="4333" width="3.42578125" style="9" customWidth="1"/>
    <col min="4334" max="4334" width="27.140625" style="9" customWidth="1"/>
    <col min="4335" max="4335" width="12.85546875" style="9" customWidth="1"/>
    <col min="4336" max="4346" width="0" style="9" hidden="1" customWidth="1"/>
    <col min="4347" max="4347" width="11" style="9" customWidth="1"/>
    <col min="4348" max="4348" width="0" style="9" hidden="1" customWidth="1"/>
    <col min="4349" max="4349" width="17.140625" style="9" customWidth="1"/>
    <col min="4350" max="4350" width="12.42578125" style="9" customWidth="1"/>
    <col min="4351" max="4351" width="0" style="9" hidden="1" customWidth="1"/>
    <col min="4352" max="4352" width="15.140625" style="9" customWidth="1"/>
    <col min="4353" max="4353" width="12.140625" style="9" customWidth="1"/>
    <col min="4354" max="4354" width="0" style="9" hidden="1" customWidth="1"/>
    <col min="4355" max="4355" width="19.28515625" style="9" customWidth="1"/>
    <col min="4356" max="4588" width="14.28515625" style="9"/>
    <col min="4589" max="4589" width="3.42578125" style="9" customWidth="1"/>
    <col min="4590" max="4590" width="27.140625" style="9" customWidth="1"/>
    <col min="4591" max="4591" width="12.85546875" style="9" customWidth="1"/>
    <col min="4592" max="4602" width="0" style="9" hidden="1" customWidth="1"/>
    <col min="4603" max="4603" width="11" style="9" customWidth="1"/>
    <col min="4604" max="4604" width="0" style="9" hidden="1" customWidth="1"/>
    <col min="4605" max="4605" width="17.140625" style="9" customWidth="1"/>
    <col min="4606" max="4606" width="12.42578125" style="9" customWidth="1"/>
    <col min="4607" max="4607" width="0" style="9" hidden="1" customWidth="1"/>
    <col min="4608" max="4608" width="15.140625" style="9" customWidth="1"/>
    <col min="4609" max="4609" width="12.140625" style="9" customWidth="1"/>
    <col min="4610" max="4610" width="0" style="9" hidden="1" customWidth="1"/>
    <col min="4611" max="4611" width="19.28515625" style="9" customWidth="1"/>
    <col min="4612" max="4844" width="14.28515625" style="9"/>
    <col min="4845" max="4845" width="3.42578125" style="9" customWidth="1"/>
    <col min="4846" max="4846" width="27.140625" style="9" customWidth="1"/>
    <col min="4847" max="4847" width="12.85546875" style="9" customWidth="1"/>
    <col min="4848" max="4858" width="0" style="9" hidden="1" customWidth="1"/>
    <col min="4859" max="4859" width="11" style="9" customWidth="1"/>
    <col min="4860" max="4860" width="0" style="9" hidden="1" customWidth="1"/>
    <col min="4861" max="4861" width="17.140625" style="9" customWidth="1"/>
    <col min="4862" max="4862" width="12.42578125" style="9" customWidth="1"/>
    <col min="4863" max="4863" width="0" style="9" hidden="1" customWidth="1"/>
    <col min="4864" max="4864" width="15.140625" style="9" customWidth="1"/>
    <col min="4865" max="4865" width="12.140625" style="9" customWidth="1"/>
    <col min="4866" max="4866" width="0" style="9" hidden="1" customWidth="1"/>
    <col min="4867" max="4867" width="19.28515625" style="9" customWidth="1"/>
    <col min="4868" max="5100" width="14.28515625" style="9"/>
    <col min="5101" max="5101" width="3.42578125" style="9" customWidth="1"/>
    <col min="5102" max="5102" width="27.140625" style="9" customWidth="1"/>
    <col min="5103" max="5103" width="12.85546875" style="9" customWidth="1"/>
    <col min="5104" max="5114" width="0" style="9" hidden="1" customWidth="1"/>
    <col min="5115" max="5115" width="11" style="9" customWidth="1"/>
    <col min="5116" max="5116" width="0" style="9" hidden="1" customWidth="1"/>
    <col min="5117" max="5117" width="17.140625" style="9" customWidth="1"/>
    <col min="5118" max="5118" width="12.42578125" style="9" customWidth="1"/>
    <col min="5119" max="5119" width="0" style="9" hidden="1" customWidth="1"/>
    <col min="5120" max="5120" width="15.140625" style="9" customWidth="1"/>
    <col min="5121" max="5121" width="12.140625" style="9" customWidth="1"/>
    <col min="5122" max="5122" width="0" style="9" hidden="1" customWidth="1"/>
    <col min="5123" max="5123" width="19.28515625" style="9" customWidth="1"/>
    <col min="5124" max="5356" width="14.28515625" style="9"/>
    <col min="5357" max="5357" width="3.42578125" style="9" customWidth="1"/>
    <col min="5358" max="5358" width="27.140625" style="9" customWidth="1"/>
    <col min="5359" max="5359" width="12.85546875" style="9" customWidth="1"/>
    <col min="5360" max="5370" width="0" style="9" hidden="1" customWidth="1"/>
    <col min="5371" max="5371" width="11" style="9" customWidth="1"/>
    <col min="5372" max="5372" width="0" style="9" hidden="1" customWidth="1"/>
    <col min="5373" max="5373" width="17.140625" style="9" customWidth="1"/>
    <col min="5374" max="5374" width="12.42578125" style="9" customWidth="1"/>
    <col min="5375" max="5375" width="0" style="9" hidden="1" customWidth="1"/>
    <col min="5376" max="5376" width="15.140625" style="9" customWidth="1"/>
    <col min="5377" max="5377" width="12.140625" style="9" customWidth="1"/>
    <col min="5378" max="5378" width="0" style="9" hidden="1" customWidth="1"/>
    <col min="5379" max="5379" width="19.28515625" style="9" customWidth="1"/>
    <col min="5380" max="5612" width="14.28515625" style="9"/>
    <col min="5613" max="5613" width="3.42578125" style="9" customWidth="1"/>
    <col min="5614" max="5614" width="27.140625" style="9" customWidth="1"/>
    <col min="5615" max="5615" width="12.85546875" style="9" customWidth="1"/>
    <col min="5616" max="5626" width="0" style="9" hidden="1" customWidth="1"/>
    <col min="5627" max="5627" width="11" style="9" customWidth="1"/>
    <col min="5628" max="5628" width="0" style="9" hidden="1" customWidth="1"/>
    <col min="5629" max="5629" width="17.140625" style="9" customWidth="1"/>
    <col min="5630" max="5630" width="12.42578125" style="9" customWidth="1"/>
    <col min="5631" max="5631" width="0" style="9" hidden="1" customWidth="1"/>
    <col min="5632" max="5632" width="15.140625" style="9" customWidth="1"/>
    <col min="5633" max="5633" width="12.140625" style="9" customWidth="1"/>
    <col min="5634" max="5634" width="0" style="9" hidden="1" customWidth="1"/>
    <col min="5635" max="5635" width="19.28515625" style="9" customWidth="1"/>
    <col min="5636" max="5868" width="14.28515625" style="9"/>
    <col min="5869" max="5869" width="3.42578125" style="9" customWidth="1"/>
    <col min="5870" max="5870" width="27.140625" style="9" customWidth="1"/>
    <col min="5871" max="5871" width="12.85546875" style="9" customWidth="1"/>
    <col min="5872" max="5882" width="0" style="9" hidden="1" customWidth="1"/>
    <col min="5883" max="5883" width="11" style="9" customWidth="1"/>
    <col min="5884" max="5884" width="0" style="9" hidden="1" customWidth="1"/>
    <col min="5885" max="5885" width="17.140625" style="9" customWidth="1"/>
    <col min="5886" max="5886" width="12.42578125" style="9" customWidth="1"/>
    <col min="5887" max="5887" width="0" style="9" hidden="1" customWidth="1"/>
    <col min="5888" max="5888" width="15.140625" style="9" customWidth="1"/>
    <col min="5889" max="5889" width="12.140625" style="9" customWidth="1"/>
    <col min="5890" max="5890" width="0" style="9" hidden="1" customWidth="1"/>
    <col min="5891" max="5891" width="19.28515625" style="9" customWidth="1"/>
    <col min="5892" max="6124" width="14.28515625" style="9"/>
    <col min="6125" max="6125" width="3.42578125" style="9" customWidth="1"/>
    <col min="6126" max="6126" width="27.140625" style="9" customWidth="1"/>
    <col min="6127" max="6127" width="12.85546875" style="9" customWidth="1"/>
    <col min="6128" max="6138" width="0" style="9" hidden="1" customWidth="1"/>
    <col min="6139" max="6139" width="11" style="9" customWidth="1"/>
    <col min="6140" max="6140" width="0" style="9" hidden="1" customWidth="1"/>
    <col min="6141" max="6141" width="17.140625" style="9" customWidth="1"/>
    <col min="6142" max="6142" width="12.42578125" style="9" customWidth="1"/>
    <col min="6143" max="6143" width="0" style="9" hidden="1" customWidth="1"/>
    <col min="6144" max="6144" width="15.140625" style="9" customWidth="1"/>
    <col min="6145" max="6145" width="12.140625" style="9" customWidth="1"/>
    <col min="6146" max="6146" width="0" style="9" hidden="1" customWidth="1"/>
    <col min="6147" max="6147" width="19.28515625" style="9" customWidth="1"/>
    <col min="6148" max="6380" width="14.28515625" style="9"/>
    <col min="6381" max="6381" width="3.42578125" style="9" customWidth="1"/>
    <col min="6382" max="6382" width="27.140625" style="9" customWidth="1"/>
    <col min="6383" max="6383" width="12.85546875" style="9" customWidth="1"/>
    <col min="6384" max="6394" width="0" style="9" hidden="1" customWidth="1"/>
    <col min="6395" max="6395" width="11" style="9" customWidth="1"/>
    <col min="6396" max="6396" width="0" style="9" hidden="1" customWidth="1"/>
    <col min="6397" max="6397" width="17.140625" style="9" customWidth="1"/>
    <col min="6398" max="6398" width="12.42578125" style="9" customWidth="1"/>
    <col min="6399" max="6399" width="0" style="9" hidden="1" customWidth="1"/>
    <col min="6400" max="6400" width="15.140625" style="9" customWidth="1"/>
    <col min="6401" max="6401" width="12.140625" style="9" customWidth="1"/>
    <col min="6402" max="6402" width="0" style="9" hidden="1" customWidth="1"/>
    <col min="6403" max="6403" width="19.28515625" style="9" customWidth="1"/>
    <col min="6404" max="6636" width="14.28515625" style="9"/>
    <col min="6637" max="6637" width="3.42578125" style="9" customWidth="1"/>
    <col min="6638" max="6638" width="27.140625" style="9" customWidth="1"/>
    <col min="6639" max="6639" width="12.85546875" style="9" customWidth="1"/>
    <col min="6640" max="6650" width="0" style="9" hidden="1" customWidth="1"/>
    <col min="6651" max="6651" width="11" style="9" customWidth="1"/>
    <col min="6652" max="6652" width="0" style="9" hidden="1" customWidth="1"/>
    <col min="6653" max="6653" width="17.140625" style="9" customWidth="1"/>
    <col min="6654" max="6654" width="12.42578125" style="9" customWidth="1"/>
    <col min="6655" max="6655" width="0" style="9" hidden="1" customWidth="1"/>
    <col min="6656" max="6656" width="15.140625" style="9" customWidth="1"/>
    <col min="6657" max="6657" width="12.140625" style="9" customWidth="1"/>
    <col min="6658" max="6658" width="0" style="9" hidden="1" customWidth="1"/>
    <col min="6659" max="6659" width="19.28515625" style="9" customWidth="1"/>
    <col min="6660" max="6892" width="14.28515625" style="9"/>
    <col min="6893" max="6893" width="3.42578125" style="9" customWidth="1"/>
    <col min="6894" max="6894" width="27.140625" style="9" customWidth="1"/>
    <col min="6895" max="6895" width="12.85546875" style="9" customWidth="1"/>
    <col min="6896" max="6906" width="0" style="9" hidden="1" customWidth="1"/>
    <col min="6907" max="6907" width="11" style="9" customWidth="1"/>
    <col min="6908" max="6908" width="0" style="9" hidden="1" customWidth="1"/>
    <col min="6909" max="6909" width="17.140625" style="9" customWidth="1"/>
    <col min="6910" max="6910" width="12.42578125" style="9" customWidth="1"/>
    <col min="6911" max="6911" width="0" style="9" hidden="1" customWidth="1"/>
    <col min="6912" max="6912" width="15.140625" style="9" customWidth="1"/>
    <col min="6913" max="6913" width="12.140625" style="9" customWidth="1"/>
    <col min="6914" max="6914" width="0" style="9" hidden="1" customWidth="1"/>
    <col min="6915" max="6915" width="19.28515625" style="9" customWidth="1"/>
    <col min="6916" max="7148" width="14.28515625" style="9"/>
    <col min="7149" max="7149" width="3.42578125" style="9" customWidth="1"/>
    <col min="7150" max="7150" width="27.140625" style="9" customWidth="1"/>
    <col min="7151" max="7151" width="12.85546875" style="9" customWidth="1"/>
    <col min="7152" max="7162" width="0" style="9" hidden="1" customWidth="1"/>
    <col min="7163" max="7163" width="11" style="9" customWidth="1"/>
    <col min="7164" max="7164" width="0" style="9" hidden="1" customWidth="1"/>
    <col min="7165" max="7165" width="17.140625" style="9" customWidth="1"/>
    <col min="7166" max="7166" width="12.42578125" style="9" customWidth="1"/>
    <col min="7167" max="7167" width="0" style="9" hidden="1" customWidth="1"/>
    <col min="7168" max="7168" width="15.140625" style="9" customWidth="1"/>
    <col min="7169" max="7169" width="12.140625" style="9" customWidth="1"/>
    <col min="7170" max="7170" width="0" style="9" hidden="1" customWidth="1"/>
    <col min="7171" max="7171" width="19.28515625" style="9" customWidth="1"/>
    <col min="7172" max="7404" width="14.28515625" style="9"/>
    <col min="7405" max="7405" width="3.42578125" style="9" customWidth="1"/>
    <col min="7406" max="7406" width="27.140625" style="9" customWidth="1"/>
    <col min="7407" max="7407" width="12.85546875" style="9" customWidth="1"/>
    <col min="7408" max="7418" width="0" style="9" hidden="1" customWidth="1"/>
    <col min="7419" max="7419" width="11" style="9" customWidth="1"/>
    <col min="7420" max="7420" width="0" style="9" hidden="1" customWidth="1"/>
    <col min="7421" max="7421" width="17.140625" style="9" customWidth="1"/>
    <col min="7422" max="7422" width="12.42578125" style="9" customWidth="1"/>
    <col min="7423" max="7423" width="0" style="9" hidden="1" customWidth="1"/>
    <col min="7424" max="7424" width="15.140625" style="9" customWidth="1"/>
    <col min="7425" max="7425" width="12.140625" style="9" customWidth="1"/>
    <col min="7426" max="7426" width="0" style="9" hidden="1" customWidth="1"/>
    <col min="7427" max="7427" width="19.28515625" style="9" customWidth="1"/>
    <col min="7428" max="7660" width="14.28515625" style="9"/>
    <col min="7661" max="7661" width="3.42578125" style="9" customWidth="1"/>
    <col min="7662" max="7662" width="27.140625" style="9" customWidth="1"/>
    <col min="7663" max="7663" width="12.85546875" style="9" customWidth="1"/>
    <col min="7664" max="7674" width="0" style="9" hidden="1" customWidth="1"/>
    <col min="7675" max="7675" width="11" style="9" customWidth="1"/>
    <col min="7676" max="7676" width="0" style="9" hidden="1" customWidth="1"/>
    <col min="7677" max="7677" width="17.140625" style="9" customWidth="1"/>
    <col min="7678" max="7678" width="12.42578125" style="9" customWidth="1"/>
    <col min="7679" max="7679" width="0" style="9" hidden="1" customWidth="1"/>
    <col min="7680" max="7680" width="15.140625" style="9" customWidth="1"/>
    <col min="7681" max="7681" width="12.140625" style="9" customWidth="1"/>
    <col min="7682" max="7682" width="0" style="9" hidden="1" customWidth="1"/>
    <col min="7683" max="7683" width="19.28515625" style="9" customWidth="1"/>
    <col min="7684" max="7916" width="14.28515625" style="9"/>
    <col min="7917" max="7917" width="3.42578125" style="9" customWidth="1"/>
    <col min="7918" max="7918" width="27.140625" style="9" customWidth="1"/>
    <col min="7919" max="7919" width="12.85546875" style="9" customWidth="1"/>
    <col min="7920" max="7930" width="0" style="9" hidden="1" customWidth="1"/>
    <col min="7931" max="7931" width="11" style="9" customWidth="1"/>
    <col min="7932" max="7932" width="0" style="9" hidden="1" customWidth="1"/>
    <col min="7933" max="7933" width="17.140625" style="9" customWidth="1"/>
    <col min="7934" max="7934" width="12.42578125" style="9" customWidth="1"/>
    <col min="7935" max="7935" width="0" style="9" hidden="1" customWidth="1"/>
    <col min="7936" max="7936" width="15.140625" style="9" customWidth="1"/>
    <col min="7937" max="7937" width="12.140625" style="9" customWidth="1"/>
    <col min="7938" max="7938" width="0" style="9" hidden="1" customWidth="1"/>
    <col min="7939" max="7939" width="19.28515625" style="9" customWidth="1"/>
    <col min="7940" max="8172" width="14.28515625" style="9"/>
    <col min="8173" max="8173" width="3.42578125" style="9" customWidth="1"/>
    <col min="8174" max="8174" width="27.140625" style="9" customWidth="1"/>
    <col min="8175" max="8175" width="12.85546875" style="9" customWidth="1"/>
    <col min="8176" max="8186" width="0" style="9" hidden="1" customWidth="1"/>
    <col min="8187" max="8187" width="11" style="9" customWidth="1"/>
    <col min="8188" max="8188" width="0" style="9" hidden="1" customWidth="1"/>
    <col min="8189" max="8189" width="17.140625" style="9" customWidth="1"/>
    <col min="8190" max="8190" width="12.42578125" style="9" customWidth="1"/>
    <col min="8191" max="8191" width="0" style="9" hidden="1" customWidth="1"/>
    <col min="8192" max="8192" width="15.140625" style="9" customWidth="1"/>
    <col min="8193" max="8193" width="12.140625" style="9" customWidth="1"/>
    <col min="8194" max="8194" width="0" style="9" hidden="1" customWidth="1"/>
    <col min="8195" max="8195" width="19.28515625" style="9" customWidth="1"/>
    <col min="8196" max="8428" width="14.28515625" style="9"/>
    <col min="8429" max="8429" width="3.42578125" style="9" customWidth="1"/>
    <col min="8430" max="8430" width="27.140625" style="9" customWidth="1"/>
    <col min="8431" max="8431" width="12.85546875" style="9" customWidth="1"/>
    <col min="8432" max="8442" width="0" style="9" hidden="1" customWidth="1"/>
    <col min="8443" max="8443" width="11" style="9" customWidth="1"/>
    <col min="8444" max="8444" width="0" style="9" hidden="1" customWidth="1"/>
    <col min="8445" max="8445" width="17.140625" style="9" customWidth="1"/>
    <col min="8446" max="8446" width="12.42578125" style="9" customWidth="1"/>
    <col min="8447" max="8447" width="0" style="9" hidden="1" customWidth="1"/>
    <col min="8448" max="8448" width="15.140625" style="9" customWidth="1"/>
    <col min="8449" max="8449" width="12.140625" style="9" customWidth="1"/>
    <col min="8450" max="8450" width="0" style="9" hidden="1" customWidth="1"/>
    <col min="8451" max="8451" width="19.28515625" style="9" customWidth="1"/>
    <col min="8452" max="8684" width="14.28515625" style="9"/>
    <col min="8685" max="8685" width="3.42578125" style="9" customWidth="1"/>
    <col min="8686" max="8686" width="27.140625" style="9" customWidth="1"/>
    <col min="8687" max="8687" width="12.85546875" style="9" customWidth="1"/>
    <col min="8688" max="8698" width="0" style="9" hidden="1" customWidth="1"/>
    <col min="8699" max="8699" width="11" style="9" customWidth="1"/>
    <col min="8700" max="8700" width="0" style="9" hidden="1" customWidth="1"/>
    <col min="8701" max="8701" width="17.140625" style="9" customWidth="1"/>
    <col min="8702" max="8702" width="12.42578125" style="9" customWidth="1"/>
    <col min="8703" max="8703" width="0" style="9" hidden="1" customWidth="1"/>
    <col min="8704" max="8704" width="15.140625" style="9" customWidth="1"/>
    <col min="8705" max="8705" width="12.140625" style="9" customWidth="1"/>
    <col min="8706" max="8706" width="0" style="9" hidden="1" customWidth="1"/>
    <col min="8707" max="8707" width="19.28515625" style="9" customWidth="1"/>
    <col min="8708" max="8940" width="14.28515625" style="9"/>
    <col min="8941" max="8941" width="3.42578125" style="9" customWidth="1"/>
    <col min="8942" max="8942" width="27.140625" style="9" customWidth="1"/>
    <col min="8943" max="8943" width="12.85546875" style="9" customWidth="1"/>
    <col min="8944" max="8954" width="0" style="9" hidden="1" customWidth="1"/>
    <col min="8955" max="8955" width="11" style="9" customWidth="1"/>
    <col min="8956" max="8956" width="0" style="9" hidden="1" customWidth="1"/>
    <col min="8957" max="8957" width="17.140625" style="9" customWidth="1"/>
    <col min="8958" max="8958" width="12.42578125" style="9" customWidth="1"/>
    <col min="8959" max="8959" width="0" style="9" hidden="1" customWidth="1"/>
    <col min="8960" max="8960" width="15.140625" style="9" customWidth="1"/>
    <col min="8961" max="8961" width="12.140625" style="9" customWidth="1"/>
    <col min="8962" max="8962" width="0" style="9" hidden="1" customWidth="1"/>
    <col min="8963" max="8963" width="19.28515625" style="9" customWidth="1"/>
    <col min="8964" max="9196" width="14.28515625" style="9"/>
    <col min="9197" max="9197" width="3.42578125" style="9" customWidth="1"/>
    <col min="9198" max="9198" width="27.140625" style="9" customWidth="1"/>
    <col min="9199" max="9199" width="12.85546875" style="9" customWidth="1"/>
    <col min="9200" max="9210" width="0" style="9" hidden="1" customWidth="1"/>
    <col min="9211" max="9211" width="11" style="9" customWidth="1"/>
    <col min="9212" max="9212" width="0" style="9" hidden="1" customWidth="1"/>
    <col min="9213" max="9213" width="17.140625" style="9" customWidth="1"/>
    <col min="9214" max="9214" width="12.42578125" style="9" customWidth="1"/>
    <col min="9215" max="9215" width="0" style="9" hidden="1" customWidth="1"/>
    <col min="9216" max="9216" width="15.140625" style="9" customWidth="1"/>
    <col min="9217" max="9217" width="12.140625" style="9" customWidth="1"/>
    <col min="9218" max="9218" width="0" style="9" hidden="1" customWidth="1"/>
    <col min="9219" max="9219" width="19.28515625" style="9" customWidth="1"/>
    <col min="9220" max="9452" width="14.28515625" style="9"/>
    <col min="9453" max="9453" width="3.42578125" style="9" customWidth="1"/>
    <col min="9454" max="9454" width="27.140625" style="9" customWidth="1"/>
    <col min="9455" max="9455" width="12.85546875" style="9" customWidth="1"/>
    <col min="9456" max="9466" width="0" style="9" hidden="1" customWidth="1"/>
    <col min="9467" max="9467" width="11" style="9" customWidth="1"/>
    <col min="9468" max="9468" width="0" style="9" hidden="1" customWidth="1"/>
    <col min="9469" max="9469" width="17.140625" style="9" customWidth="1"/>
    <col min="9470" max="9470" width="12.42578125" style="9" customWidth="1"/>
    <col min="9471" max="9471" width="0" style="9" hidden="1" customWidth="1"/>
    <col min="9472" max="9472" width="15.140625" style="9" customWidth="1"/>
    <col min="9473" max="9473" width="12.140625" style="9" customWidth="1"/>
    <col min="9474" max="9474" width="0" style="9" hidden="1" customWidth="1"/>
    <col min="9475" max="9475" width="19.28515625" style="9" customWidth="1"/>
    <col min="9476" max="9708" width="14.28515625" style="9"/>
    <col min="9709" max="9709" width="3.42578125" style="9" customWidth="1"/>
    <col min="9710" max="9710" width="27.140625" style="9" customWidth="1"/>
    <col min="9711" max="9711" width="12.85546875" style="9" customWidth="1"/>
    <col min="9712" max="9722" width="0" style="9" hidden="1" customWidth="1"/>
    <col min="9723" max="9723" width="11" style="9" customWidth="1"/>
    <col min="9724" max="9724" width="0" style="9" hidden="1" customWidth="1"/>
    <col min="9725" max="9725" width="17.140625" style="9" customWidth="1"/>
    <col min="9726" max="9726" width="12.42578125" style="9" customWidth="1"/>
    <col min="9727" max="9727" width="0" style="9" hidden="1" customWidth="1"/>
    <col min="9728" max="9728" width="15.140625" style="9" customWidth="1"/>
    <col min="9729" max="9729" width="12.140625" style="9" customWidth="1"/>
    <col min="9730" max="9730" width="0" style="9" hidden="1" customWidth="1"/>
    <col min="9731" max="9731" width="19.28515625" style="9" customWidth="1"/>
    <col min="9732" max="9964" width="14.28515625" style="9"/>
    <col min="9965" max="9965" width="3.42578125" style="9" customWidth="1"/>
    <col min="9966" max="9966" width="27.140625" style="9" customWidth="1"/>
    <col min="9967" max="9967" width="12.85546875" style="9" customWidth="1"/>
    <col min="9968" max="9978" width="0" style="9" hidden="1" customWidth="1"/>
    <col min="9979" max="9979" width="11" style="9" customWidth="1"/>
    <col min="9980" max="9980" width="0" style="9" hidden="1" customWidth="1"/>
    <col min="9981" max="9981" width="17.140625" style="9" customWidth="1"/>
    <col min="9982" max="9982" width="12.42578125" style="9" customWidth="1"/>
    <col min="9983" max="9983" width="0" style="9" hidden="1" customWidth="1"/>
    <col min="9984" max="9984" width="15.140625" style="9" customWidth="1"/>
    <col min="9985" max="9985" width="12.140625" style="9" customWidth="1"/>
    <col min="9986" max="9986" width="0" style="9" hidden="1" customWidth="1"/>
    <col min="9987" max="9987" width="19.28515625" style="9" customWidth="1"/>
    <col min="9988" max="10220" width="14.28515625" style="9"/>
    <col min="10221" max="10221" width="3.42578125" style="9" customWidth="1"/>
    <col min="10222" max="10222" width="27.140625" style="9" customWidth="1"/>
    <col min="10223" max="10223" width="12.85546875" style="9" customWidth="1"/>
    <col min="10224" max="10234" width="0" style="9" hidden="1" customWidth="1"/>
    <col min="10235" max="10235" width="11" style="9" customWidth="1"/>
    <col min="10236" max="10236" width="0" style="9" hidden="1" customWidth="1"/>
    <col min="10237" max="10237" width="17.140625" style="9" customWidth="1"/>
    <col min="10238" max="10238" width="12.42578125" style="9" customWidth="1"/>
    <col min="10239" max="10239" width="0" style="9" hidden="1" customWidth="1"/>
    <col min="10240" max="10240" width="15.140625" style="9" customWidth="1"/>
    <col min="10241" max="10241" width="12.140625" style="9" customWidth="1"/>
    <col min="10242" max="10242" width="0" style="9" hidden="1" customWidth="1"/>
    <col min="10243" max="10243" width="19.28515625" style="9" customWidth="1"/>
    <col min="10244" max="10476" width="14.28515625" style="9"/>
    <col min="10477" max="10477" width="3.42578125" style="9" customWidth="1"/>
    <col min="10478" max="10478" width="27.140625" style="9" customWidth="1"/>
    <col min="10479" max="10479" width="12.85546875" style="9" customWidth="1"/>
    <col min="10480" max="10490" width="0" style="9" hidden="1" customWidth="1"/>
    <col min="10491" max="10491" width="11" style="9" customWidth="1"/>
    <col min="10492" max="10492" width="0" style="9" hidden="1" customWidth="1"/>
    <col min="10493" max="10493" width="17.140625" style="9" customWidth="1"/>
    <col min="10494" max="10494" width="12.42578125" style="9" customWidth="1"/>
    <col min="10495" max="10495" width="0" style="9" hidden="1" customWidth="1"/>
    <col min="10496" max="10496" width="15.140625" style="9" customWidth="1"/>
    <col min="10497" max="10497" width="12.140625" style="9" customWidth="1"/>
    <col min="10498" max="10498" width="0" style="9" hidden="1" customWidth="1"/>
    <col min="10499" max="10499" width="19.28515625" style="9" customWidth="1"/>
    <col min="10500" max="10732" width="14.28515625" style="9"/>
    <col min="10733" max="10733" width="3.42578125" style="9" customWidth="1"/>
    <col min="10734" max="10734" width="27.140625" style="9" customWidth="1"/>
    <col min="10735" max="10735" width="12.85546875" style="9" customWidth="1"/>
    <col min="10736" max="10746" width="0" style="9" hidden="1" customWidth="1"/>
    <col min="10747" max="10747" width="11" style="9" customWidth="1"/>
    <col min="10748" max="10748" width="0" style="9" hidden="1" customWidth="1"/>
    <col min="10749" max="10749" width="17.140625" style="9" customWidth="1"/>
    <col min="10750" max="10750" width="12.42578125" style="9" customWidth="1"/>
    <col min="10751" max="10751" width="0" style="9" hidden="1" customWidth="1"/>
    <col min="10752" max="10752" width="15.140625" style="9" customWidth="1"/>
    <col min="10753" max="10753" width="12.140625" style="9" customWidth="1"/>
    <col min="10754" max="10754" width="0" style="9" hidden="1" customWidth="1"/>
    <col min="10755" max="10755" width="19.28515625" style="9" customWidth="1"/>
    <col min="10756" max="10988" width="14.28515625" style="9"/>
    <col min="10989" max="10989" width="3.42578125" style="9" customWidth="1"/>
    <col min="10990" max="10990" width="27.140625" style="9" customWidth="1"/>
    <col min="10991" max="10991" width="12.85546875" style="9" customWidth="1"/>
    <col min="10992" max="11002" width="0" style="9" hidden="1" customWidth="1"/>
    <col min="11003" max="11003" width="11" style="9" customWidth="1"/>
    <col min="11004" max="11004" width="0" style="9" hidden="1" customWidth="1"/>
    <col min="11005" max="11005" width="17.140625" style="9" customWidth="1"/>
    <col min="11006" max="11006" width="12.42578125" style="9" customWidth="1"/>
    <col min="11007" max="11007" width="0" style="9" hidden="1" customWidth="1"/>
    <col min="11008" max="11008" width="15.140625" style="9" customWidth="1"/>
    <col min="11009" max="11009" width="12.140625" style="9" customWidth="1"/>
    <col min="11010" max="11010" width="0" style="9" hidden="1" customWidth="1"/>
    <col min="11011" max="11011" width="19.28515625" style="9" customWidth="1"/>
    <col min="11012" max="11244" width="14.28515625" style="9"/>
    <col min="11245" max="11245" width="3.42578125" style="9" customWidth="1"/>
    <col min="11246" max="11246" width="27.140625" style="9" customWidth="1"/>
    <col min="11247" max="11247" width="12.85546875" style="9" customWidth="1"/>
    <col min="11248" max="11258" width="0" style="9" hidden="1" customWidth="1"/>
    <col min="11259" max="11259" width="11" style="9" customWidth="1"/>
    <col min="11260" max="11260" width="0" style="9" hidden="1" customWidth="1"/>
    <col min="11261" max="11261" width="17.140625" style="9" customWidth="1"/>
    <col min="11262" max="11262" width="12.42578125" style="9" customWidth="1"/>
    <col min="11263" max="11263" width="0" style="9" hidden="1" customWidth="1"/>
    <col min="11264" max="11264" width="15.140625" style="9" customWidth="1"/>
    <col min="11265" max="11265" width="12.140625" style="9" customWidth="1"/>
    <col min="11266" max="11266" width="0" style="9" hidden="1" customWidth="1"/>
    <col min="11267" max="11267" width="19.28515625" style="9" customWidth="1"/>
    <col min="11268" max="11500" width="14.28515625" style="9"/>
    <col min="11501" max="11501" width="3.42578125" style="9" customWidth="1"/>
    <col min="11502" max="11502" width="27.140625" style="9" customWidth="1"/>
    <col min="11503" max="11503" width="12.85546875" style="9" customWidth="1"/>
    <col min="11504" max="11514" width="0" style="9" hidden="1" customWidth="1"/>
    <col min="11515" max="11515" width="11" style="9" customWidth="1"/>
    <col min="11516" max="11516" width="0" style="9" hidden="1" customWidth="1"/>
    <col min="11517" max="11517" width="17.140625" style="9" customWidth="1"/>
    <col min="11518" max="11518" width="12.42578125" style="9" customWidth="1"/>
    <col min="11519" max="11519" width="0" style="9" hidden="1" customWidth="1"/>
    <col min="11520" max="11520" width="15.140625" style="9" customWidth="1"/>
    <col min="11521" max="11521" width="12.140625" style="9" customWidth="1"/>
    <col min="11522" max="11522" width="0" style="9" hidden="1" customWidth="1"/>
    <col min="11523" max="11523" width="19.28515625" style="9" customWidth="1"/>
    <col min="11524" max="11756" width="14.28515625" style="9"/>
    <col min="11757" max="11757" width="3.42578125" style="9" customWidth="1"/>
    <col min="11758" max="11758" width="27.140625" style="9" customWidth="1"/>
    <col min="11759" max="11759" width="12.85546875" style="9" customWidth="1"/>
    <col min="11760" max="11770" width="0" style="9" hidden="1" customWidth="1"/>
    <col min="11771" max="11771" width="11" style="9" customWidth="1"/>
    <col min="11772" max="11772" width="0" style="9" hidden="1" customWidth="1"/>
    <col min="11773" max="11773" width="17.140625" style="9" customWidth="1"/>
    <col min="11774" max="11774" width="12.42578125" style="9" customWidth="1"/>
    <col min="11775" max="11775" width="0" style="9" hidden="1" customWidth="1"/>
    <col min="11776" max="11776" width="15.140625" style="9" customWidth="1"/>
    <col min="11777" max="11777" width="12.140625" style="9" customWidth="1"/>
    <col min="11778" max="11778" width="0" style="9" hidden="1" customWidth="1"/>
    <col min="11779" max="11779" width="19.28515625" style="9" customWidth="1"/>
    <col min="11780" max="12012" width="14.28515625" style="9"/>
    <col min="12013" max="12013" width="3.42578125" style="9" customWidth="1"/>
    <col min="12014" max="12014" width="27.140625" style="9" customWidth="1"/>
    <col min="12015" max="12015" width="12.85546875" style="9" customWidth="1"/>
    <col min="12016" max="12026" width="0" style="9" hidden="1" customWidth="1"/>
    <col min="12027" max="12027" width="11" style="9" customWidth="1"/>
    <col min="12028" max="12028" width="0" style="9" hidden="1" customWidth="1"/>
    <col min="12029" max="12029" width="17.140625" style="9" customWidth="1"/>
    <col min="12030" max="12030" width="12.42578125" style="9" customWidth="1"/>
    <col min="12031" max="12031" width="0" style="9" hidden="1" customWidth="1"/>
    <col min="12032" max="12032" width="15.140625" style="9" customWidth="1"/>
    <col min="12033" max="12033" width="12.140625" style="9" customWidth="1"/>
    <col min="12034" max="12034" width="0" style="9" hidden="1" customWidth="1"/>
    <col min="12035" max="12035" width="19.28515625" style="9" customWidth="1"/>
    <col min="12036" max="12268" width="14.28515625" style="9"/>
    <col min="12269" max="12269" width="3.42578125" style="9" customWidth="1"/>
    <col min="12270" max="12270" width="27.140625" style="9" customWidth="1"/>
    <col min="12271" max="12271" width="12.85546875" style="9" customWidth="1"/>
    <col min="12272" max="12282" width="0" style="9" hidden="1" customWidth="1"/>
    <col min="12283" max="12283" width="11" style="9" customWidth="1"/>
    <col min="12284" max="12284" width="0" style="9" hidden="1" customWidth="1"/>
    <col min="12285" max="12285" width="17.140625" style="9" customWidth="1"/>
    <col min="12286" max="12286" width="12.42578125" style="9" customWidth="1"/>
    <col min="12287" max="12287" width="0" style="9" hidden="1" customWidth="1"/>
    <col min="12288" max="12288" width="15.140625" style="9" customWidth="1"/>
    <col min="12289" max="12289" width="12.140625" style="9" customWidth="1"/>
    <col min="12290" max="12290" width="0" style="9" hidden="1" customWidth="1"/>
    <col min="12291" max="12291" width="19.28515625" style="9" customWidth="1"/>
    <col min="12292" max="12524" width="14.28515625" style="9"/>
    <col min="12525" max="12525" width="3.42578125" style="9" customWidth="1"/>
    <col min="12526" max="12526" width="27.140625" style="9" customWidth="1"/>
    <col min="12527" max="12527" width="12.85546875" style="9" customWidth="1"/>
    <col min="12528" max="12538" width="0" style="9" hidden="1" customWidth="1"/>
    <col min="12539" max="12539" width="11" style="9" customWidth="1"/>
    <col min="12540" max="12540" width="0" style="9" hidden="1" customWidth="1"/>
    <col min="12541" max="12541" width="17.140625" style="9" customWidth="1"/>
    <col min="12542" max="12542" width="12.42578125" style="9" customWidth="1"/>
    <col min="12543" max="12543" width="0" style="9" hidden="1" customWidth="1"/>
    <col min="12544" max="12544" width="15.140625" style="9" customWidth="1"/>
    <col min="12545" max="12545" width="12.140625" style="9" customWidth="1"/>
    <col min="12546" max="12546" width="0" style="9" hidden="1" customWidth="1"/>
    <col min="12547" max="12547" width="19.28515625" style="9" customWidth="1"/>
    <col min="12548" max="12780" width="14.28515625" style="9"/>
    <col min="12781" max="12781" width="3.42578125" style="9" customWidth="1"/>
    <col min="12782" max="12782" width="27.140625" style="9" customWidth="1"/>
    <col min="12783" max="12783" width="12.85546875" style="9" customWidth="1"/>
    <col min="12784" max="12794" width="0" style="9" hidden="1" customWidth="1"/>
    <col min="12795" max="12795" width="11" style="9" customWidth="1"/>
    <col min="12796" max="12796" width="0" style="9" hidden="1" customWidth="1"/>
    <col min="12797" max="12797" width="17.140625" style="9" customWidth="1"/>
    <col min="12798" max="12798" width="12.42578125" style="9" customWidth="1"/>
    <col min="12799" max="12799" width="0" style="9" hidden="1" customWidth="1"/>
    <col min="12800" max="12800" width="15.140625" style="9" customWidth="1"/>
    <col min="12801" max="12801" width="12.140625" style="9" customWidth="1"/>
    <col min="12802" max="12802" width="0" style="9" hidden="1" customWidth="1"/>
    <col min="12803" max="12803" width="19.28515625" style="9" customWidth="1"/>
    <col min="12804" max="13036" width="14.28515625" style="9"/>
    <col min="13037" max="13037" width="3.42578125" style="9" customWidth="1"/>
    <col min="13038" max="13038" width="27.140625" style="9" customWidth="1"/>
    <col min="13039" max="13039" width="12.85546875" style="9" customWidth="1"/>
    <col min="13040" max="13050" width="0" style="9" hidden="1" customWidth="1"/>
    <col min="13051" max="13051" width="11" style="9" customWidth="1"/>
    <col min="13052" max="13052" width="0" style="9" hidden="1" customWidth="1"/>
    <col min="13053" max="13053" width="17.140625" style="9" customWidth="1"/>
    <col min="13054" max="13054" width="12.42578125" style="9" customWidth="1"/>
    <col min="13055" max="13055" width="0" style="9" hidden="1" customWidth="1"/>
    <col min="13056" max="13056" width="15.140625" style="9" customWidth="1"/>
    <col min="13057" max="13057" width="12.140625" style="9" customWidth="1"/>
    <col min="13058" max="13058" width="0" style="9" hidden="1" customWidth="1"/>
    <col min="13059" max="13059" width="19.28515625" style="9" customWidth="1"/>
    <col min="13060" max="13292" width="14.28515625" style="9"/>
    <col min="13293" max="13293" width="3.42578125" style="9" customWidth="1"/>
    <col min="13294" max="13294" width="27.140625" style="9" customWidth="1"/>
    <col min="13295" max="13295" width="12.85546875" style="9" customWidth="1"/>
    <col min="13296" max="13306" width="0" style="9" hidden="1" customWidth="1"/>
    <col min="13307" max="13307" width="11" style="9" customWidth="1"/>
    <col min="13308" max="13308" width="0" style="9" hidden="1" customWidth="1"/>
    <col min="13309" max="13309" width="17.140625" style="9" customWidth="1"/>
    <col min="13310" max="13310" width="12.42578125" style="9" customWidth="1"/>
    <col min="13311" max="13311" width="0" style="9" hidden="1" customWidth="1"/>
    <col min="13312" max="13312" width="15.140625" style="9" customWidth="1"/>
    <col min="13313" max="13313" width="12.140625" style="9" customWidth="1"/>
    <col min="13314" max="13314" width="0" style="9" hidden="1" customWidth="1"/>
    <col min="13315" max="13315" width="19.28515625" style="9" customWidth="1"/>
    <col min="13316" max="13548" width="14.28515625" style="9"/>
    <col min="13549" max="13549" width="3.42578125" style="9" customWidth="1"/>
    <col min="13550" max="13550" width="27.140625" style="9" customWidth="1"/>
    <col min="13551" max="13551" width="12.85546875" style="9" customWidth="1"/>
    <col min="13552" max="13562" width="0" style="9" hidden="1" customWidth="1"/>
    <col min="13563" max="13563" width="11" style="9" customWidth="1"/>
    <col min="13564" max="13564" width="0" style="9" hidden="1" customWidth="1"/>
    <col min="13565" max="13565" width="17.140625" style="9" customWidth="1"/>
    <col min="13566" max="13566" width="12.42578125" style="9" customWidth="1"/>
    <col min="13567" max="13567" width="0" style="9" hidden="1" customWidth="1"/>
    <col min="13568" max="13568" width="15.140625" style="9" customWidth="1"/>
    <col min="13569" max="13569" width="12.140625" style="9" customWidth="1"/>
    <col min="13570" max="13570" width="0" style="9" hidden="1" customWidth="1"/>
    <col min="13571" max="13571" width="19.28515625" style="9" customWidth="1"/>
    <col min="13572" max="13804" width="14.28515625" style="9"/>
    <col min="13805" max="13805" width="3.42578125" style="9" customWidth="1"/>
    <col min="13806" max="13806" width="27.140625" style="9" customWidth="1"/>
    <col min="13807" max="13807" width="12.85546875" style="9" customWidth="1"/>
    <col min="13808" max="13818" width="0" style="9" hidden="1" customWidth="1"/>
    <col min="13819" max="13819" width="11" style="9" customWidth="1"/>
    <col min="13820" max="13820" width="0" style="9" hidden="1" customWidth="1"/>
    <col min="13821" max="13821" width="17.140625" style="9" customWidth="1"/>
    <col min="13822" max="13822" width="12.42578125" style="9" customWidth="1"/>
    <col min="13823" max="13823" width="0" style="9" hidden="1" customWidth="1"/>
    <col min="13824" max="13824" width="15.140625" style="9" customWidth="1"/>
    <col min="13825" max="13825" width="12.140625" style="9" customWidth="1"/>
    <col min="13826" max="13826" width="0" style="9" hidden="1" customWidth="1"/>
    <col min="13827" max="13827" width="19.28515625" style="9" customWidth="1"/>
    <col min="13828" max="14060" width="14.28515625" style="9"/>
    <col min="14061" max="14061" width="3.42578125" style="9" customWidth="1"/>
    <col min="14062" max="14062" width="27.140625" style="9" customWidth="1"/>
    <col min="14063" max="14063" width="12.85546875" style="9" customWidth="1"/>
    <col min="14064" max="14074" width="0" style="9" hidden="1" customWidth="1"/>
    <col min="14075" max="14075" width="11" style="9" customWidth="1"/>
    <col min="14076" max="14076" width="0" style="9" hidden="1" customWidth="1"/>
    <col min="14077" max="14077" width="17.140625" style="9" customWidth="1"/>
    <col min="14078" max="14078" width="12.42578125" style="9" customWidth="1"/>
    <col min="14079" max="14079" width="0" style="9" hidden="1" customWidth="1"/>
    <col min="14080" max="14080" width="15.140625" style="9" customWidth="1"/>
    <col min="14081" max="14081" width="12.140625" style="9" customWidth="1"/>
    <col min="14082" max="14082" width="0" style="9" hidden="1" customWidth="1"/>
    <col min="14083" max="14083" width="19.28515625" style="9" customWidth="1"/>
    <col min="14084" max="14316" width="14.28515625" style="9"/>
    <col min="14317" max="14317" width="3.42578125" style="9" customWidth="1"/>
    <col min="14318" max="14318" width="27.140625" style="9" customWidth="1"/>
    <col min="14319" max="14319" width="12.85546875" style="9" customWidth="1"/>
    <col min="14320" max="14330" width="0" style="9" hidden="1" customWidth="1"/>
    <col min="14331" max="14331" width="11" style="9" customWidth="1"/>
    <col min="14332" max="14332" width="0" style="9" hidden="1" customWidth="1"/>
    <col min="14333" max="14333" width="17.140625" style="9" customWidth="1"/>
    <col min="14334" max="14334" width="12.42578125" style="9" customWidth="1"/>
    <col min="14335" max="14335" width="0" style="9" hidden="1" customWidth="1"/>
    <col min="14336" max="14336" width="15.140625" style="9" customWidth="1"/>
    <col min="14337" max="14337" width="12.140625" style="9" customWidth="1"/>
    <col min="14338" max="14338" width="0" style="9" hidden="1" customWidth="1"/>
    <col min="14339" max="14339" width="19.28515625" style="9" customWidth="1"/>
    <col min="14340" max="14572" width="14.28515625" style="9"/>
    <col min="14573" max="14573" width="3.42578125" style="9" customWidth="1"/>
    <col min="14574" max="14574" width="27.140625" style="9" customWidth="1"/>
    <col min="14575" max="14575" width="12.85546875" style="9" customWidth="1"/>
    <col min="14576" max="14586" width="0" style="9" hidden="1" customWidth="1"/>
    <col min="14587" max="14587" width="11" style="9" customWidth="1"/>
    <col min="14588" max="14588" width="0" style="9" hidden="1" customWidth="1"/>
    <col min="14589" max="14589" width="17.140625" style="9" customWidth="1"/>
    <col min="14590" max="14590" width="12.42578125" style="9" customWidth="1"/>
    <col min="14591" max="14591" width="0" style="9" hidden="1" customWidth="1"/>
    <col min="14592" max="14592" width="15.140625" style="9" customWidth="1"/>
    <col min="14593" max="14593" width="12.140625" style="9" customWidth="1"/>
    <col min="14594" max="14594" width="0" style="9" hidden="1" customWidth="1"/>
    <col min="14595" max="14595" width="19.28515625" style="9" customWidth="1"/>
    <col min="14596" max="14828" width="14.28515625" style="9"/>
    <col min="14829" max="14829" width="3.42578125" style="9" customWidth="1"/>
    <col min="14830" max="14830" width="27.140625" style="9" customWidth="1"/>
    <col min="14831" max="14831" width="12.85546875" style="9" customWidth="1"/>
    <col min="14832" max="14842" width="0" style="9" hidden="1" customWidth="1"/>
    <col min="14843" max="14843" width="11" style="9" customWidth="1"/>
    <col min="14844" max="14844" width="0" style="9" hidden="1" customWidth="1"/>
    <col min="14845" max="14845" width="17.140625" style="9" customWidth="1"/>
    <col min="14846" max="14846" width="12.42578125" style="9" customWidth="1"/>
    <col min="14847" max="14847" width="0" style="9" hidden="1" customWidth="1"/>
    <col min="14848" max="14848" width="15.140625" style="9" customWidth="1"/>
    <col min="14849" max="14849" width="12.140625" style="9" customWidth="1"/>
    <col min="14850" max="14850" width="0" style="9" hidden="1" customWidth="1"/>
    <col min="14851" max="14851" width="19.28515625" style="9" customWidth="1"/>
    <col min="14852" max="15084" width="14.28515625" style="9"/>
    <col min="15085" max="15085" width="3.42578125" style="9" customWidth="1"/>
    <col min="15086" max="15086" width="27.140625" style="9" customWidth="1"/>
    <col min="15087" max="15087" width="12.85546875" style="9" customWidth="1"/>
    <col min="15088" max="15098" width="0" style="9" hidden="1" customWidth="1"/>
    <col min="15099" max="15099" width="11" style="9" customWidth="1"/>
    <col min="15100" max="15100" width="0" style="9" hidden="1" customWidth="1"/>
    <col min="15101" max="15101" width="17.140625" style="9" customWidth="1"/>
    <col min="15102" max="15102" width="12.42578125" style="9" customWidth="1"/>
    <col min="15103" max="15103" width="0" style="9" hidden="1" customWidth="1"/>
    <col min="15104" max="15104" width="15.140625" style="9" customWidth="1"/>
    <col min="15105" max="15105" width="12.140625" style="9" customWidth="1"/>
    <col min="15106" max="15106" width="0" style="9" hidden="1" customWidth="1"/>
    <col min="15107" max="15107" width="19.28515625" style="9" customWidth="1"/>
    <col min="15108" max="15340" width="14.28515625" style="9"/>
    <col min="15341" max="15341" width="3.42578125" style="9" customWidth="1"/>
    <col min="15342" max="15342" width="27.140625" style="9" customWidth="1"/>
    <col min="15343" max="15343" width="12.85546875" style="9" customWidth="1"/>
    <col min="15344" max="15354" width="0" style="9" hidden="1" customWidth="1"/>
    <col min="15355" max="15355" width="11" style="9" customWidth="1"/>
    <col min="15356" max="15356" width="0" style="9" hidden="1" customWidth="1"/>
    <col min="15357" max="15357" width="17.140625" style="9" customWidth="1"/>
    <col min="15358" max="15358" width="12.42578125" style="9" customWidth="1"/>
    <col min="15359" max="15359" width="0" style="9" hidden="1" customWidth="1"/>
    <col min="15360" max="15360" width="15.140625" style="9" customWidth="1"/>
    <col min="15361" max="15361" width="12.140625" style="9" customWidth="1"/>
    <col min="15362" max="15362" width="0" style="9" hidden="1" customWidth="1"/>
    <col min="15363" max="15363" width="19.28515625" style="9" customWidth="1"/>
    <col min="15364" max="15596" width="14.28515625" style="9"/>
    <col min="15597" max="15597" width="3.42578125" style="9" customWidth="1"/>
    <col min="15598" max="15598" width="27.140625" style="9" customWidth="1"/>
    <col min="15599" max="15599" width="12.85546875" style="9" customWidth="1"/>
    <col min="15600" max="15610" width="0" style="9" hidden="1" customWidth="1"/>
    <col min="15611" max="15611" width="11" style="9" customWidth="1"/>
    <col min="15612" max="15612" width="0" style="9" hidden="1" customWidth="1"/>
    <col min="15613" max="15613" width="17.140625" style="9" customWidth="1"/>
    <col min="15614" max="15614" width="12.42578125" style="9" customWidth="1"/>
    <col min="15615" max="15615" width="0" style="9" hidden="1" customWidth="1"/>
    <col min="15616" max="15616" width="15.140625" style="9" customWidth="1"/>
    <col min="15617" max="15617" width="12.140625" style="9" customWidth="1"/>
    <col min="15618" max="15618" width="0" style="9" hidden="1" customWidth="1"/>
    <col min="15619" max="15619" width="19.28515625" style="9" customWidth="1"/>
    <col min="15620" max="15852" width="14.28515625" style="9"/>
    <col min="15853" max="15853" width="3.42578125" style="9" customWidth="1"/>
    <col min="15854" max="15854" width="27.140625" style="9" customWidth="1"/>
    <col min="15855" max="15855" width="12.85546875" style="9" customWidth="1"/>
    <col min="15856" max="15866" width="0" style="9" hidden="1" customWidth="1"/>
    <col min="15867" max="15867" width="11" style="9" customWidth="1"/>
    <col min="15868" max="15868" width="0" style="9" hidden="1" customWidth="1"/>
    <col min="15869" max="15869" width="17.140625" style="9" customWidth="1"/>
    <col min="15870" max="15870" width="12.42578125" style="9" customWidth="1"/>
    <col min="15871" max="15871" width="0" style="9" hidden="1" customWidth="1"/>
    <col min="15872" max="15872" width="15.140625" style="9" customWidth="1"/>
    <col min="15873" max="15873" width="12.140625" style="9" customWidth="1"/>
    <col min="15874" max="15874" width="0" style="9" hidden="1" customWidth="1"/>
    <col min="15875" max="15875" width="19.28515625" style="9" customWidth="1"/>
    <col min="15876" max="16108" width="14.28515625" style="9"/>
    <col min="16109" max="16109" width="3.42578125" style="9" customWidth="1"/>
    <col min="16110" max="16110" width="27.140625" style="9" customWidth="1"/>
    <col min="16111" max="16111" width="12.85546875" style="9" customWidth="1"/>
    <col min="16112" max="16122" width="0" style="9" hidden="1" customWidth="1"/>
    <col min="16123" max="16123" width="11" style="9" customWidth="1"/>
    <col min="16124" max="16124" width="0" style="9" hidden="1" customWidth="1"/>
    <col min="16125" max="16125" width="17.140625" style="9" customWidth="1"/>
    <col min="16126" max="16126" width="12.42578125" style="9" customWidth="1"/>
    <col min="16127" max="16127" width="0" style="9" hidden="1" customWidth="1"/>
    <col min="16128" max="16128" width="15.140625" style="9" customWidth="1"/>
    <col min="16129" max="16129" width="12.140625" style="9" customWidth="1"/>
    <col min="16130" max="16130" width="0" style="9" hidden="1" customWidth="1"/>
    <col min="16131" max="16131" width="19.28515625" style="9" customWidth="1"/>
    <col min="16132" max="16384" width="14.28515625" style="9"/>
  </cols>
  <sheetData>
    <row r="1" spans="1:12">
      <c r="A1" s="334" t="s">
        <v>66</v>
      </c>
      <c r="B1" s="334"/>
      <c r="C1" s="334"/>
    </row>
    <row r="2" spans="1:12" ht="30.75" customHeight="1">
      <c r="A2" s="337" t="s">
        <v>244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s="109" customFormat="1" ht="28.5" customHeight="1">
      <c r="A3" s="336" t="e">
        <f>'2, NLN'!A3:L3</f>
        <v>#REF!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4" spans="1:12" ht="19.149999999999999" customHeight="1">
      <c r="A4" s="335" t="s">
        <v>26</v>
      </c>
      <c r="B4" s="335" t="s">
        <v>52</v>
      </c>
      <c r="C4" s="319" t="s">
        <v>28</v>
      </c>
      <c r="D4" s="338" t="s">
        <v>137</v>
      </c>
      <c r="E4" s="340" t="s">
        <v>50</v>
      </c>
      <c r="F4" s="341" t="s">
        <v>39</v>
      </c>
      <c r="G4" s="342"/>
      <c r="H4" s="342"/>
      <c r="I4" s="342"/>
      <c r="J4" s="342"/>
      <c r="K4" s="343"/>
      <c r="L4" s="338" t="s">
        <v>243</v>
      </c>
    </row>
    <row r="5" spans="1:12" ht="63.75" customHeight="1">
      <c r="A5" s="335"/>
      <c r="B5" s="335"/>
      <c r="C5" s="319"/>
      <c r="D5" s="339"/>
      <c r="E5" s="340"/>
      <c r="F5" s="103" t="s">
        <v>19</v>
      </c>
      <c r="G5" s="103" t="s">
        <v>21</v>
      </c>
      <c r="H5" s="101" t="s">
        <v>23</v>
      </c>
      <c r="I5" s="101" t="s">
        <v>296</v>
      </c>
      <c r="J5" s="101" t="s">
        <v>24</v>
      </c>
      <c r="K5" s="101" t="s">
        <v>20</v>
      </c>
      <c r="L5" s="339"/>
    </row>
    <row r="6" spans="1:12" s="111" customFormat="1">
      <c r="A6" s="110" t="s">
        <v>6</v>
      </c>
      <c r="B6" s="110" t="s">
        <v>43</v>
      </c>
      <c r="C6" s="110"/>
      <c r="D6" s="101"/>
      <c r="E6" s="110"/>
      <c r="F6" s="103"/>
      <c r="G6" s="103"/>
      <c r="H6" s="101"/>
      <c r="I6" s="101"/>
      <c r="J6" s="101"/>
      <c r="K6" s="101"/>
      <c r="L6" s="101"/>
    </row>
    <row r="7" spans="1:12" s="111" customFormat="1" ht="39">
      <c r="A7" s="125">
        <v>1</v>
      </c>
      <c r="B7" s="126" t="s">
        <v>287</v>
      </c>
      <c r="C7" s="112" t="s">
        <v>0</v>
      </c>
      <c r="D7" s="66">
        <v>-5.97</v>
      </c>
      <c r="E7" s="65">
        <v>7</v>
      </c>
      <c r="F7" s="66">
        <v>4.74</v>
      </c>
      <c r="G7" s="66">
        <v>5.36</v>
      </c>
      <c r="H7" s="65">
        <v>5.8</v>
      </c>
      <c r="I7" s="65">
        <v>6.59</v>
      </c>
      <c r="J7" s="65">
        <v>7</v>
      </c>
      <c r="K7" s="65">
        <v>10.5</v>
      </c>
      <c r="L7" s="65">
        <v>12.8</v>
      </c>
    </row>
    <row r="8" spans="1:12" ht="58.5">
      <c r="A8" s="59">
        <v>2</v>
      </c>
      <c r="B8" s="127" t="s">
        <v>288</v>
      </c>
      <c r="C8" s="108" t="s">
        <v>40</v>
      </c>
      <c r="D8" s="108">
        <f>SUM(D9:D12)</f>
        <v>818434</v>
      </c>
      <c r="E8" s="108">
        <f t="shared" ref="E8:L8" si="0">SUM(E9:E12)</f>
        <v>0</v>
      </c>
      <c r="F8" s="108">
        <f t="shared" si="0"/>
        <v>849748</v>
      </c>
      <c r="G8" s="108">
        <f t="shared" si="0"/>
        <v>1014736</v>
      </c>
      <c r="H8" s="108">
        <f t="shared" si="0"/>
        <v>1164683</v>
      </c>
      <c r="I8" s="108">
        <f t="shared" si="0"/>
        <v>1264154.5</v>
      </c>
      <c r="J8" s="108">
        <f t="shared" si="0"/>
        <v>1309949.3999999999</v>
      </c>
      <c r="K8" s="108">
        <f>J8</f>
        <v>1309949.3999999999</v>
      </c>
      <c r="L8" s="108">
        <f t="shared" si="0"/>
        <v>2294625</v>
      </c>
    </row>
    <row r="9" spans="1:12">
      <c r="A9" s="59" t="s">
        <v>31</v>
      </c>
      <c r="B9" s="16" t="s">
        <v>67</v>
      </c>
      <c r="C9" s="108" t="s">
        <v>40</v>
      </c>
      <c r="D9" s="113">
        <v>285342</v>
      </c>
      <c r="E9" s="56"/>
      <c r="F9" s="113">
        <v>243033</v>
      </c>
      <c r="G9" s="113">
        <v>295303</v>
      </c>
      <c r="H9" s="113">
        <v>322326</v>
      </c>
      <c r="I9" s="113">
        <v>374828.2</v>
      </c>
      <c r="J9" s="113">
        <v>396024.1</v>
      </c>
      <c r="K9" s="108">
        <f t="shared" ref="K9:K12" si="1">J9</f>
        <v>396024.1</v>
      </c>
      <c r="L9" s="108">
        <v>583416</v>
      </c>
    </row>
    <row r="10" spans="1:12">
      <c r="A10" s="59" t="s">
        <v>31</v>
      </c>
      <c r="B10" s="16" t="s">
        <v>68</v>
      </c>
      <c r="C10" s="108" t="s">
        <v>40</v>
      </c>
      <c r="D10" s="113">
        <v>472172</v>
      </c>
      <c r="E10" s="56"/>
      <c r="F10" s="113">
        <v>544123</v>
      </c>
      <c r="G10" s="113">
        <v>651423</v>
      </c>
      <c r="H10" s="113">
        <v>763370</v>
      </c>
      <c r="I10" s="113">
        <v>800011.6</v>
      </c>
      <c r="J10" s="113">
        <v>809543.5</v>
      </c>
      <c r="K10" s="108">
        <f t="shared" si="1"/>
        <v>809543.5</v>
      </c>
      <c r="L10" s="108">
        <v>1587892</v>
      </c>
    </row>
    <row r="11" spans="1:12" ht="75">
      <c r="A11" s="59" t="s">
        <v>31</v>
      </c>
      <c r="B11" s="16" t="s">
        <v>233</v>
      </c>
      <c r="C11" s="108" t="s">
        <v>40</v>
      </c>
      <c r="D11" s="113">
        <v>41652</v>
      </c>
      <c r="E11" s="56"/>
      <c r="F11" s="113">
        <v>42561</v>
      </c>
      <c r="G11" s="113">
        <v>44994</v>
      </c>
      <c r="H11" s="113">
        <v>48005</v>
      </c>
      <c r="I11" s="113">
        <v>55550</v>
      </c>
      <c r="J11" s="113">
        <v>69566.899999999994</v>
      </c>
      <c r="K11" s="108">
        <f t="shared" si="1"/>
        <v>69566.899999999994</v>
      </c>
      <c r="L11" s="108">
        <v>81095</v>
      </c>
    </row>
    <row r="12" spans="1:12" ht="56.25">
      <c r="A12" s="59" t="s">
        <v>31</v>
      </c>
      <c r="B12" s="16" t="s">
        <v>234</v>
      </c>
      <c r="C12" s="108" t="s">
        <v>40</v>
      </c>
      <c r="D12" s="113">
        <v>19268</v>
      </c>
      <c r="E12" s="56"/>
      <c r="F12" s="113">
        <v>20031</v>
      </c>
      <c r="G12" s="113">
        <v>23016</v>
      </c>
      <c r="H12" s="113">
        <v>30982</v>
      </c>
      <c r="I12" s="113">
        <v>33764.699999999997</v>
      </c>
      <c r="J12" s="113">
        <v>34814.9</v>
      </c>
      <c r="K12" s="108">
        <f t="shared" si="1"/>
        <v>34814.9</v>
      </c>
      <c r="L12" s="108">
        <v>42222</v>
      </c>
    </row>
    <row r="13" spans="1:12" ht="37.5">
      <c r="A13" s="114" t="s">
        <v>7</v>
      </c>
      <c r="B13" s="115" t="s">
        <v>69</v>
      </c>
      <c r="C13" s="67"/>
      <c r="D13" s="115"/>
      <c r="E13" s="116"/>
      <c r="F13" s="117"/>
      <c r="G13" s="117"/>
      <c r="H13" s="117"/>
      <c r="I13" s="117"/>
      <c r="J13" s="117"/>
      <c r="K13" s="117"/>
      <c r="L13" s="117"/>
    </row>
    <row r="14" spans="1:12" ht="19.5" customHeight="1">
      <c r="A14" s="56">
        <v>1</v>
      </c>
      <c r="B14" s="16" t="s">
        <v>53</v>
      </c>
      <c r="C14" s="11" t="s">
        <v>30</v>
      </c>
      <c r="D14" s="50">
        <v>17507</v>
      </c>
      <c r="E14" s="50"/>
      <c r="F14" s="50">
        <v>16630</v>
      </c>
      <c r="G14" s="50">
        <v>15898</v>
      </c>
      <c r="H14" s="118">
        <v>19000</v>
      </c>
      <c r="I14" s="108">
        <v>24700</v>
      </c>
      <c r="J14" s="108">
        <v>17733</v>
      </c>
      <c r="K14" s="119">
        <f>J14</f>
        <v>17733</v>
      </c>
      <c r="L14" s="50">
        <v>23400</v>
      </c>
    </row>
    <row r="15" spans="1:12" ht="19.5" customHeight="1">
      <c r="A15" s="56">
        <v>2</v>
      </c>
      <c r="B15" s="16" t="s">
        <v>54</v>
      </c>
      <c r="C15" s="11" t="s">
        <v>30</v>
      </c>
      <c r="D15" s="50">
        <v>6125</v>
      </c>
      <c r="E15" s="50"/>
      <c r="F15" s="50">
        <v>3400</v>
      </c>
      <c r="G15" s="50">
        <v>8518</v>
      </c>
      <c r="H15" s="118">
        <v>7278</v>
      </c>
      <c r="I15" s="108">
        <v>10917</v>
      </c>
      <c r="J15" s="108">
        <v>6428</v>
      </c>
      <c r="K15" s="119">
        <f t="shared" ref="K15:K33" si="2">J15</f>
        <v>6428</v>
      </c>
      <c r="L15" s="50">
        <v>1400</v>
      </c>
    </row>
    <row r="16" spans="1:12">
      <c r="A16" s="56">
        <v>3</v>
      </c>
      <c r="B16" s="16" t="s">
        <v>55</v>
      </c>
      <c r="C16" s="11" t="s">
        <v>30</v>
      </c>
      <c r="D16" s="50">
        <v>17580</v>
      </c>
      <c r="E16" s="50"/>
      <c r="F16" s="50">
        <v>13021</v>
      </c>
      <c r="G16" s="50">
        <v>15852</v>
      </c>
      <c r="H16" s="118">
        <v>16363</v>
      </c>
      <c r="I16" s="108">
        <v>18185</v>
      </c>
      <c r="J16" s="108">
        <v>15500</v>
      </c>
      <c r="K16" s="119">
        <f t="shared" si="2"/>
        <v>15500</v>
      </c>
      <c r="L16" s="50">
        <v>21000</v>
      </c>
    </row>
    <row r="17" spans="1:12" s="122" customFormat="1" ht="19.5" customHeight="1">
      <c r="A17" s="56">
        <v>4</v>
      </c>
      <c r="B17" s="120" t="s">
        <v>56</v>
      </c>
      <c r="C17" s="121" t="s">
        <v>30</v>
      </c>
      <c r="D17" s="50">
        <v>29988</v>
      </c>
      <c r="E17" s="50"/>
      <c r="F17" s="50">
        <v>49241</v>
      </c>
      <c r="G17" s="50">
        <v>11616</v>
      </c>
      <c r="H17" s="118">
        <v>9000</v>
      </c>
      <c r="I17" s="108">
        <v>10331</v>
      </c>
      <c r="J17" s="108">
        <v>26000</v>
      </c>
      <c r="K17" s="119">
        <f t="shared" si="2"/>
        <v>26000</v>
      </c>
      <c r="L17" s="50">
        <v>60000</v>
      </c>
    </row>
    <row r="18" spans="1:12" s="122" customFormat="1" ht="19.149999999999999" customHeight="1">
      <c r="A18" s="56">
        <v>5</v>
      </c>
      <c r="B18" s="123" t="s">
        <v>57</v>
      </c>
      <c r="C18" s="121" t="s">
        <v>30</v>
      </c>
      <c r="D18" s="121">
        <v>250</v>
      </c>
      <c r="E18" s="11"/>
      <c r="F18" s="11">
        <v>674</v>
      </c>
      <c r="G18" s="50">
        <v>2831</v>
      </c>
      <c r="H18" s="118">
        <v>8594</v>
      </c>
      <c r="I18" s="108">
        <v>8745</v>
      </c>
      <c r="J18" s="108">
        <v>5994</v>
      </c>
      <c r="K18" s="119">
        <f t="shared" si="2"/>
        <v>5994</v>
      </c>
      <c r="L18" s="50">
        <v>7800</v>
      </c>
    </row>
    <row r="19" spans="1:12" s="122" customFormat="1" ht="19.149999999999999" customHeight="1">
      <c r="A19" s="56">
        <v>6</v>
      </c>
      <c r="B19" s="120" t="s">
        <v>58</v>
      </c>
      <c r="C19" s="121" t="s">
        <v>30</v>
      </c>
      <c r="D19" s="121">
        <v>0</v>
      </c>
      <c r="E19" s="50"/>
      <c r="F19" s="50">
        <v>15126</v>
      </c>
      <c r="G19" s="50">
        <v>20164</v>
      </c>
      <c r="H19" s="118">
        <v>21000</v>
      </c>
      <c r="I19" s="11">
        <v>0</v>
      </c>
      <c r="J19" s="11">
        <v>0</v>
      </c>
      <c r="K19" s="119">
        <f t="shared" si="2"/>
        <v>0</v>
      </c>
      <c r="L19" s="50">
        <v>0</v>
      </c>
    </row>
    <row r="20" spans="1:12" s="122" customFormat="1" ht="19.5" customHeight="1">
      <c r="A20" s="56">
        <v>7</v>
      </c>
      <c r="B20" s="16" t="s">
        <v>235</v>
      </c>
      <c r="C20" s="121" t="s">
        <v>30</v>
      </c>
      <c r="D20" s="121">
        <v>0</v>
      </c>
      <c r="E20" s="11"/>
      <c r="F20" s="11">
        <v>837</v>
      </c>
      <c r="G20" s="50">
        <v>1554</v>
      </c>
      <c r="H20" s="118">
        <v>3722</v>
      </c>
      <c r="I20" s="50">
        <v>4035</v>
      </c>
      <c r="J20" s="50">
        <v>5000</v>
      </c>
      <c r="K20" s="119">
        <f t="shared" si="2"/>
        <v>5000</v>
      </c>
      <c r="L20" s="50">
        <v>10000</v>
      </c>
    </row>
    <row r="21" spans="1:12" s="122" customFormat="1" ht="19.5" customHeight="1">
      <c r="A21" s="56">
        <v>8</v>
      </c>
      <c r="B21" s="120" t="s">
        <v>59</v>
      </c>
      <c r="C21" s="121" t="s">
        <v>30</v>
      </c>
      <c r="D21" s="121">
        <v>0</v>
      </c>
      <c r="E21" s="50"/>
      <c r="F21" s="50">
        <v>9181</v>
      </c>
      <c r="G21" s="50">
        <v>23400</v>
      </c>
      <c r="H21" s="118">
        <v>22000</v>
      </c>
      <c r="I21" s="11">
        <v>0</v>
      </c>
      <c r="J21" s="11">
        <v>0</v>
      </c>
      <c r="K21" s="119">
        <f t="shared" si="2"/>
        <v>0</v>
      </c>
      <c r="L21" s="11">
        <v>0</v>
      </c>
    </row>
    <row r="22" spans="1:12">
      <c r="A22" s="56">
        <v>9</v>
      </c>
      <c r="B22" s="16" t="s">
        <v>60</v>
      </c>
      <c r="C22" s="11" t="s">
        <v>236</v>
      </c>
      <c r="D22" s="56">
        <v>162</v>
      </c>
      <c r="E22" s="11"/>
      <c r="F22" s="11">
        <v>161</v>
      </c>
      <c r="G22" s="11">
        <v>175</v>
      </c>
      <c r="H22" s="56">
        <v>200</v>
      </c>
      <c r="I22" s="11">
        <v>228.2</v>
      </c>
      <c r="J22" s="11">
        <v>257</v>
      </c>
      <c r="K22" s="119">
        <f t="shared" si="2"/>
        <v>257</v>
      </c>
      <c r="L22" s="11">
        <v>300</v>
      </c>
    </row>
    <row r="23" spans="1:12" ht="19.5" customHeight="1">
      <c r="A23" s="56">
        <v>10</v>
      </c>
      <c r="B23" s="16" t="s">
        <v>237</v>
      </c>
      <c r="C23" s="11" t="s">
        <v>30</v>
      </c>
      <c r="D23" s="108">
        <v>1307</v>
      </c>
      <c r="E23" s="11"/>
      <c r="F23" s="50">
        <v>3013</v>
      </c>
      <c r="G23" s="50">
        <v>3889</v>
      </c>
      <c r="H23" s="50">
        <v>2076</v>
      </c>
      <c r="I23" s="50">
        <v>2529</v>
      </c>
      <c r="J23" s="50">
        <v>1955</v>
      </c>
      <c r="K23" s="50">
        <f t="shared" si="2"/>
        <v>1955</v>
      </c>
      <c r="L23" s="50">
        <v>2500</v>
      </c>
    </row>
    <row r="24" spans="1:12" ht="22.5">
      <c r="A24" s="56">
        <v>11</v>
      </c>
      <c r="B24" s="16" t="s">
        <v>61</v>
      </c>
      <c r="C24" s="11" t="s">
        <v>285</v>
      </c>
      <c r="D24" s="108">
        <v>46287</v>
      </c>
      <c r="E24" s="124"/>
      <c r="F24" s="124">
        <v>33872</v>
      </c>
      <c r="G24" s="50">
        <v>6331</v>
      </c>
      <c r="H24" s="108">
        <v>39118</v>
      </c>
      <c r="I24" s="50">
        <v>19367</v>
      </c>
      <c r="J24" s="50">
        <v>12180</v>
      </c>
      <c r="K24" s="119">
        <f t="shared" si="2"/>
        <v>12180</v>
      </c>
      <c r="L24" s="50">
        <v>50000</v>
      </c>
    </row>
    <row r="25" spans="1:12" ht="19.5" customHeight="1">
      <c r="A25" s="56">
        <v>12</v>
      </c>
      <c r="B25" s="16" t="s">
        <v>63</v>
      </c>
      <c r="C25" s="11" t="s">
        <v>64</v>
      </c>
      <c r="D25" s="108">
        <v>74263</v>
      </c>
      <c r="E25" s="108"/>
      <c r="F25" s="108">
        <v>82476</v>
      </c>
      <c r="G25" s="50">
        <v>25547</v>
      </c>
      <c r="H25" s="108">
        <v>32767</v>
      </c>
      <c r="I25" s="50">
        <v>60483</v>
      </c>
      <c r="J25" s="50">
        <v>61035</v>
      </c>
      <c r="K25" s="119">
        <f t="shared" si="2"/>
        <v>61035</v>
      </c>
      <c r="L25" s="50">
        <v>72000</v>
      </c>
    </row>
    <row r="26" spans="1:12" ht="19.5" customHeight="1">
      <c r="A26" s="56">
        <v>13</v>
      </c>
      <c r="B26" s="16" t="s">
        <v>238</v>
      </c>
      <c r="C26" s="11" t="s">
        <v>30</v>
      </c>
      <c r="D26" s="108">
        <v>1737</v>
      </c>
      <c r="E26" s="108"/>
      <c r="F26" s="108">
        <v>1660</v>
      </c>
      <c r="G26" s="108">
        <v>1685</v>
      </c>
      <c r="H26" s="108">
        <v>3044</v>
      </c>
      <c r="I26" s="50">
        <v>3530</v>
      </c>
      <c r="J26" s="50">
        <v>2332</v>
      </c>
      <c r="K26" s="119">
        <f t="shared" si="2"/>
        <v>2332</v>
      </c>
      <c r="L26" s="50">
        <v>4800</v>
      </c>
    </row>
    <row r="27" spans="1:12">
      <c r="A27" s="56">
        <v>14</v>
      </c>
      <c r="B27" s="16" t="s">
        <v>239</v>
      </c>
      <c r="C27" s="11" t="s">
        <v>240</v>
      </c>
      <c r="D27" s="56">
        <v>946</v>
      </c>
      <c r="E27" s="56"/>
      <c r="F27" s="108">
        <v>1073</v>
      </c>
      <c r="G27" s="108">
        <v>1200</v>
      </c>
      <c r="H27" s="108">
        <v>1120</v>
      </c>
      <c r="I27" s="108">
        <v>1447</v>
      </c>
      <c r="J27" s="108">
        <v>937</v>
      </c>
      <c r="K27" s="108">
        <f t="shared" si="2"/>
        <v>937</v>
      </c>
      <c r="L27" s="108">
        <v>1300</v>
      </c>
    </row>
    <row r="28" spans="1:12" ht="22.5">
      <c r="A28" s="56">
        <v>15</v>
      </c>
      <c r="B28" s="16" t="s">
        <v>241</v>
      </c>
      <c r="C28" s="11" t="s">
        <v>286</v>
      </c>
      <c r="D28" s="108">
        <v>2143</v>
      </c>
      <c r="E28" s="108"/>
      <c r="F28" s="108">
        <v>2214</v>
      </c>
      <c r="G28" s="108">
        <v>2462</v>
      </c>
      <c r="H28" s="108">
        <v>2281</v>
      </c>
      <c r="I28" s="50">
        <v>3164</v>
      </c>
      <c r="J28" s="50">
        <v>3284</v>
      </c>
      <c r="K28" s="119">
        <f t="shared" si="2"/>
        <v>3284</v>
      </c>
      <c r="L28" s="50">
        <v>3500</v>
      </c>
    </row>
    <row r="29" spans="1:12">
      <c r="A29" s="56">
        <v>16</v>
      </c>
      <c r="B29" s="16" t="s">
        <v>242</v>
      </c>
      <c r="C29" s="11" t="s">
        <v>30</v>
      </c>
      <c r="D29" s="108">
        <v>2770</v>
      </c>
      <c r="E29" s="56"/>
      <c r="F29" s="56">
        <v>450</v>
      </c>
      <c r="G29" s="56">
        <v>780</v>
      </c>
      <c r="H29" s="50">
        <v>1350</v>
      </c>
      <c r="I29" s="50">
        <v>1425</v>
      </c>
      <c r="J29" s="50">
        <v>1028</v>
      </c>
      <c r="K29" s="119">
        <f t="shared" si="2"/>
        <v>1028</v>
      </c>
      <c r="L29" s="50">
        <v>3000</v>
      </c>
    </row>
    <row r="30" spans="1:12" ht="22.5">
      <c r="A30" s="56">
        <v>17</v>
      </c>
      <c r="B30" s="16" t="s">
        <v>65</v>
      </c>
      <c r="C30" s="11" t="s">
        <v>285</v>
      </c>
      <c r="D30" s="108">
        <v>0</v>
      </c>
      <c r="E30" s="11"/>
      <c r="F30" s="11">
        <v>0</v>
      </c>
      <c r="G30" s="56"/>
      <c r="H30" s="108">
        <v>500</v>
      </c>
      <c r="I30" s="50">
        <v>14960</v>
      </c>
      <c r="J30" s="50">
        <v>41486</v>
      </c>
      <c r="K30" s="119">
        <f t="shared" si="2"/>
        <v>41486</v>
      </c>
      <c r="L30" s="50">
        <v>50000</v>
      </c>
    </row>
    <row r="31" spans="1:12">
      <c r="A31" s="56">
        <v>18</v>
      </c>
      <c r="B31" s="16" t="s">
        <v>289</v>
      </c>
      <c r="C31" s="11" t="s">
        <v>292</v>
      </c>
      <c r="D31" s="108">
        <v>0</v>
      </c>
      <c r="E31" s="11"/>
      <c r="F31" s="11">
        <v>0</v>
      </c>
      <c r="G31" s="56"/>
      <c r="H31" s="108">
        <v>6.88</v>
      </c>
      <c r="I31" s="50">
        <v>6.88</v>
      </c>
      <c r="J31" s="50">
        <v>33</v>
      </c>
      <c r="K31" s="119">
        <f t="shared" si="2"/>
        <v>33</v>
      </c>
      <c r="L31" s="50">
        <v>30</v>
      </c>
    </row>
    <row r="32" spans="1:12" ht="22.5">
      <c r="A32" s="56">
        <v>19</v>
      </c>
      <c r="B32" s="16" t="s">
        <v>290</v>
      </c>
      <c r="C32" s="11" t="s">
        <v>285</v>
      </c>
      <c r="D32" s="108">
        <v>0</v>
      </c>
      <c r="E32" s="11"/>
      <c r="F32" s="11">
        <v>0</v>
      </c>
      <c r="G32" s="56"/>
      <c r="H32" s="108"/>
      <c r="I32" s="50"/>
      <c r="J32" s="50">
        <v>220000</v>
      </c>
      <c r="K32" s="119">
        <f t="shared" si="2"/>
        <v>220000</v>
      </c>
      <c r="L32" s="50">
        <v>238000</v>
      </c>
    </row>
    <row r="33" spans="1:12" ht="22.5">
      <c r="A33" s="56">
        <v>20</v>
      </c>
      <c r="B33" s="12" t="s">
        <v>291</v>
      </c>
      <c r="C33" s="11" t="s">
        <v>285</v>
      </c>
      <c r="D33" s="108">
        <v>17507</v>
      </c>
      <c r="E33" s="12"/>
      <c r="F33" s="108">
        <v>0</v>
      </c>
      <c r="G33" s="108"/>
      <c r="H33" s="108"/>
      <c r="I33" s="108"/>
      <c r="J33" s="108"/>
      <c r="K33" s="119">
        <f t="shared" si="2"/>
        <v>0</v>
      </c>
      <c r="L33" s="108">
        <v>10000</v>
      </c>
    </row>
  </sheetData>
  <mergeCells count="10">
    <mergeCell ref="A1:C1"/>
    <mergeCell ref="A4:A5"/>
    <mergeCell ref="B4:B5"/>
    <mergeCell ref="C4:C5"/>
    <mergeCell ref="A3:L3"/>
    <mergeCell ref="A2:L2"/>
    <mergeCell ref="D4:D5"/>
    <mergeCell ref="E4:E5"/>
    <mergeCell ref="F4:K4"/>
    <mergeCell ref="L4:L5"/>
  </mergeCells>
  <pageMargins left="0.7" right="0.4" top="0.75" bottom="0.75" header="0.3" footer="0.3"/>
  <pageSetup paperSize="9" scale="75" fitToHeight="0" orientation="landscape" r:id="rId1"/>
  <ignoredErrors>
    <ignoredError sqref="K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9"/>
  <sheetViews>
    <sheetView workbookViewId="0">
      <selection activeCell="I123" sqref="I123"/>
    </sheetView>
  </sheetViews>
  <sheetFormatPr defaultRowHeight="18.75"/>
  <cols>
    <col min="1" max="1" width="5.140625" style="4" customWidth="1"/>
    <col min="2" max="2" width="52.85546875" style="4" customWidth="1"/>
    <col min="3" max="3" width="16.42578125" style="4" customWidth="1"/>
    <col min="4" max="5" width="13.140625" style="4" customWidth="1"/>
    <col min="6" max="10" width="9.140625" style="4"/>
    <col min="11" max="11" width="11.85546875" style="4" customWidth="1"/>
    <col min="12" max="12" width="12.42578125" style="4" customWidth="1"/>
    <col min="13" max="255" width="9.140625" style="4"/>
    <col min="256" max="256" width="5.140625" style="4" customWidth="1"/>
    <col min="257" max="257" width="52.85546875" style="4" customWidth="1"/>
    <col min="258" max="258" width="20.42578125" style="4" customWidth="1"/>
    <col min="259" max="259" width="14.7109375" style="4" customWidth="1"/>
    <col min="260" max="511" width="9.140625" style="4"/>
    <col min="512" max="512" width="5.140625" style="4" customWidth="1"/>
    <col min="513" max="513" width="52.85546875" style="4" customWidth="1"/>
    <col min="514" max="514" width="20.42578125" style="4" customWidth="1"/>
    <col min="515" max="515" width="14.7109375" style="4" customWidth="1"/>
    <col min="516" max="767" width="9.140625" style="4"/>
    <col min="768" max="768" width="5.140625" style="4" customWidth="1"/>
    <col min="769" max="769" width="52.85546875" style="4" customWidth="1"/>
    <col min="770" max="770" width="20.42578125" style="4" customWidth="1"/>
    <col min="771" max="771" width="14.7109375" style="4" customWidth="1"/>
    <col min="772" max="1023" width="9.140625" style="4"/>
    <col min="1024" max="1024" width="5.140625" style="4" customWidth="1"/>
    <col min="1025" max="1025" width="52.85546875" style="4" customWidth="1"/>
    <col min="1026" max="1026" width="20.42578125" style="4" customWidth="1"/>
    <col min="1027" max="1027" width="14.7109375" style="4" customWidth="1"/>
    <col min="1028" max="1279" width="9.140625" style="4"/>
    <col min="1280" max="1280" width="5.140625" style="4" customWidth="1"/>
    <col min="1281" max="1281" width="52.85546875" style="4" customWidth="1"/>
    <col min="1282" max="1282" width="20.42578125" style="4" customWidth="1"/>
    <col min="1283" max="1283" width="14.7109375" style="4" customWidth="1"/>
    <col min="1284" max="1535" width="9.140625" style="4"/>
    <col min="1536" max="1536" width="5.140625" style="4" customWidth="1"/>
    <col min="1537" max="1537" width="52.85546875" style="4" customWidth="1"/>
    <col min="1538" max="1538" width="20.42578125" style="4" customWidth="1"/>
    <col min="1539" max="1539" width="14.7109375" style="4" customWidth="1"/>
    <col min="1540" max="1791" width="9.140625" style="4"/>
    <col min="1792" max="1792" width="5.140625" style="4" customWidth="1"/>
    <col min="1793" max="1793" width="52.85546875" style="4" customWidth="1"/>
    <col min="1794" max="1794" width="20.42578125" style="4" customWidth="1"/>
    <col min="1795" max="1795" width="14.7109375" style="4" customWidth="1"/>
    <col min="1796" max="2047" width="9.140625" style="4"/>
    <col min="2048" max="2048" width="5.140625" style="4" customWidth="1"/>
    <col min="2049" max="2049" width="52.85546875" style="4" customWidth="1"/>
    <col min="2050" max="2050" width="20.42578125" style="4" customWidth="1"/>
    <col min="2051" max="2051" width="14.7109375" style="4" customWidth="1"/>
    <col min="2052" max="2303" width="9.140625" style="4"/>
    <col min="2304" max="2304" width="5.140625" style="4" customWidth="1"/>
    <col min="2305" max="2305" width="52.85546875" style="4" customWidth="1"/>
    <col min="2306" max="2306" width="20.42578125" style="4" customWidth="1"/>
    <col min="2307" max="2307" width="14.7109375" style="4" customWidth="1"/>
    <col min="2308" max="2559" width="9.140625" style="4"/>
    <col min="2560" max="2560" width="5.140625" style="4" customWidth="1"/>
    <col min="2561" max="2561" width="52.85546875" style="4" customWidth="1"/>
    <col min="2562" max="2562" width="20.42578125" style="4" customWidth="1"/>
    <col min="2563" max="2563" width="14.7109375" style="4" customWidth="1"/>
    <col min="2564" max="2815" width="9.140625" style="4"/>
    <col min="2816" max="2816" width="5.140625" style="4" customWidth="1"/>
    <col min="2817" max="2817" width="52.85546875" style="4" customWidth="1"/>
    <col min="2818" max="2818" width="20.42578125" style="4" customWidth="1"/>
    <col min="2819" max="2819" width="14.7109375" style="4" customWidth="1"/>
    <col min="2820" max="3071" width="9.140625" style="4"/>
    <col min="3072" max="3072" width="5.140625" style="4" customWidth="1"/>
    <col min="3073" max="3073" width="52.85546875" style="4" customWidth="1"/>
    <col min="3074" max="3074" width="20.42578125" style="4" customWidth="1"/>
    <col min="3075" max="3075" width="14.7109375" style="4" customWidth="1"/>
    <col min="3076" max="3327" width="9.140625" style="4"/>
    <col min="3328" max="3328" width="5.140625" style="4" customWidth="1"/>
    <col min="3329" max="3329" width="52.85546875" style="4" customWidth="1"/>
    <col min="3330" max="3330" width="20.42578125" style="4" customWidth="1"/>
    <col min="3331" max="3331" width="14.7109375" style="4" customWidth="1"/>
    <col min="3332" max="3583" width="9.140625" style="4"/>
    <col min="3584" max="3584" width="5.140625" style="4" customWidth="1"/>
    <col min="3585" max="3585" width="52.85546875" style="4" customWidth="1"/>
    <col min="3586" max="3586" width="20.42578125" style="4" customWidth="1"/>
    <col min="3587" max="3587" width="14.7109375" style="4" customWidth="1"/>
    <col min="3588" max="3839" width="9.140625" style="4"/>
    <col min="3840" max="3840" width="5.140625" style="4" customWidth="1"/>
    <col min="3841" max="3841" width="52.85546875" style="4" customWidth="1"/>
    <col min="3842" max="3842" width="20.42578125" style="4" customWidth="1"/>
    <col min="3843" max="3843" width="14.7109375" style="4" customWidth="1"/>
    <col min="3844" max="4095" width="9.140625" style="4"/>
    <col min="4096" max="4096" width="5.140625" style="4" customWidth="1"/>
    <col min="4097" max="4097" width="52.85546875" style="4" customWidth="1"/>
    <col min="4098" max="4098" width="20.42578125" style="4" customWidth="1"/>
    <col min="4099" max="4099" width="14.7109375" style="4" customWidth="1"/>
    <col min="4100" max="4351" width="9.140625" style="4"/>
    <col min="4352" max="4352" width="5.140625" style="4" customWidth="1"/>
    <col min="4353" max="4353" width="52.85546875" style="4" customWidth="1"/>
    <col min="4354" max="4354" width="20.42578125" style="4" customWidth="1"/>
    <col min="4355" max="4355" width="14.7109375" style="4" customWidth="1"/>
    <col min="4356" max="4607" width="9.140625" style="4"/>
    <col min="4608" max="4608" width="5.140625" style="4" customWidth="1"/>
    <col min="4609" max="4609" width="52.85546875" style="4" customWidth="1"/>
    <col min="4610" max="4610" width="20.42578125" style="4" customWidth="1"/>
    <col min="4611" max="4611" width="14.7109375" style="4" customWidth="1"/>
    <col min="4612" max="4863" width="9.140625" style="4"/>
    <col min="4864" max="4864" width="5.140625" style="4" customWidth="1"/>
    <col min="4865" max="4865" width="52.85546875" style="4" customWidth="1"/>
    <col min="4866" max="4866" width="20.42578125" style="4" customWidth="1"/>
    <col min="4867" max="4867" width="14.7109375" style="4" customWidth="1"/>
    <col min="4868" max="5119" width="9.140625" style="4"/>
    <col min="5120" max="5120" width="5.140625" style="4" customWidth="1"/>
    <col min="5121" max="5121" width="52.85546875" style="4" customWidth="1"/>
    <col min="5122" max="5122" width="20.42578125" style="4" customWidth="1"/>
    <col min="5123" max="5123" width="14.7109375" style="4" customWidth="1"/>
    <col min="5124" max="5375" width="9.140625" style="4"/>
    <col min="5376" max="5376" width="5.140625" style="4" customWidth="1"/>
    <col min="5377" max="5377" width="52.85546875" style="4" customWidth="1"/>
    <col min="5378" max="5378" width="20.42578125" style="4" customWidth="1"/>
    <col min="5379" max="5379" width="14.7109375" style="4" customWidth="1"/>
    <col min="5380" max="5631" width="9.140625" style="4"/>
    <col min="5632" max="5632" width="5.140625" style="4" customWidth="1"/>
    <col min="5633" max="5633" width="52.85546875" style="4" customWidth="1"/>
    <col min="5634" max="5634" width="20.42578125" style="4" customWidth="1"/>
    <col min="5635" max="5635" width="14.7109375" style="4" customWidth="1"/>
    <col min="5636" max="5887" width="9.140625" style="4"/>
    <col min="5888" max="5888" width="5.140625" style="4" customWidth="1"/>
    <col min="5889" max="5889" width="52.85546875" style="4" customWidth="1"/>
    <col min="5890" max="5890" width="20.42578125" style="4" customWidth="1"/>
    <col min="5891" max="5891" width="14.7109375" style="4" customWidth="1"/>
    <col min="5892" max="6143" width="9.140625" style="4"/>
    <col min="6144" max="6144" width="5.140625" style="4" customWidth="1"/>
    <col min="6145" max="6145" width="52.85546875" style="4" customWidth="1"/>
    <col min="6146" max="6146" width="20.42578125" style="4" customWidth="1"/>
    <col min="6147" max="6147" width="14.7109375" style="4" customWidth="1"/>
    <col min="6148" max="6399" width="9.140625" style="4"/>
    <col min="6400" max="6400" width="5.140625" style="4" customWidth="1"/>
    <col min="6401" max="6401" width="52.85546875" style="4" customWidth="1"/>
    <col min="6402" max="6402" width="20.42578125" style="4" customWidth="1"/>
    <col min="6403" max="6403" width="14.7109375" style="4" customWidth="1"/>
    <col min="6404" max="6655" width="9.140625" style="4"/>
    <col min="6656" max="6656" width="5.140625" style="4" customWidth="1"/>
    <col min="6657" max="6657" width="52.85546875" style="4" customWidth="1"/>
    <col min="6658" max="6658" width="20.42578125" style="4" customWidth="1"/>
    <col min="6659" max="6659" width="14.7109375" style="4" customWidth="1"/>
    <col min="6660" max="6911" width="9.140625" style="4"/>
    <col min="6912" max="6912" width="5.140625" style="4" customWidth="1"/>
    <col min="6913" max="6913" width="52.85546875" style="4" customWidth="1"/>
    <col min="6914" max="6914" width="20.42578125" style="4" customWidth="1"/>
    <col min="6915" max="6915" width="14.7109375" style="4" customWidth="1"/>
    <col min="6916" max="7167" width="9.140625" style="4"/>
    <col min="7168" max="7168" width="5.140625" style="4" customWidth="1"/>
    <col min="7169" max="7169" width="52.85546875" style="4" customWidth="1"/>
    <col min="7170" max="7170" width="20.42578125" style="4" customWidth="1"/>
    <col min="7171" max="7171" width="14.7109375" style="4" customWidth="1"/>
    <col min="7172" max="7423" width="9.140625" style="4"/>
    <col min="7424" max="7424" width="5.140625" style="4" customWidth="1"/>
    <col min="7425" max="7425" width="52.85546875" style="4" customWidth="1"/>
    <col min="7426" max="7426" width="20.42578125" style="4" customWidth="1"/>
    <col min="7427" max="7427" width="14.7109375" style="4" customWidth="1"/>
    <col min="7428" max="7679" width="9.140625" style="4"/>
    <col min="7680" max="7680" width="5.140625" style="4" customWidth="1"/>
    <col min="7681" max="7681" width="52.85546875" style="4" customWidth="1"/>
    <col min="7682" max="7682" width="20.42578125" style="4" customWidth="1"/>
    <col min="7683" max="7683" width="14.7109375" style="4" customWidth="1"/>
    <col min="7684" max="7935" width="9.140625" style="4"/>
    <col min="7936" max="7936" width="5.140625" style="4" customWidth="1"/>
    <col min="7937" max="7937" width="52.85546875" style="4" customWidth="1"/>
    <col min="7938" max="7938" width="20.42578125" style="4" customWidth="1"/>
    <col min="7939" max="7939" width="14.7109375" style="4" customWidth="1"/>
    <col min="7940" max="8191" width="9.140625" style="4"/>
    <col min="8192" max="8192" width="5.140625" style="4" customWidth="1"/>
    <col min="8193" max="8193" width="52.85546875" style="4" customWidth="1"/>
    <col min="8194" max="8194" width="20.42578125" style="4" customWidth="1"/>
    <col min="8195" max="8195" width="14.7109375" style="4" customWidth="1"/>
    <col min="8196" max="8447" width="9.140625" style="4"/>
    <col min="8448" max="8448" width="5.140625" style="4" customWidth="1"/>
    <col min="8449" max="8449" width="52.85546875" style="4" customWidth="1"/>
    <col min="8450" max="8450" width="20.42578125" style="4" customWidth="1"/>
    <col min="8451" max="8451" width="14.7109375" style="4" customWidth="1"/>
    <col min="8452" max="8703" width="9.140625" style="4"/>
    <col min="8704" max="8704" width="5.140625" style="4" customWidth="1"/>
    <col min="8705" max="8705" width="52.85546875" style="4" customWidth="1"/>
    <col min="8706" max="8706" width="20.42578125" style="4" customWidth="1"/>
    <col min="8707" max="8707" width="14.7109375" style="4" customWidth="1"/>
    <col min="8708" max="8959" width="9.140625" style="4"/>
    <col min="8960" max="8960" width="5.140625" style="4" customWidth="1"/>
    <col min="8961" max="8961" width="52.85546875" style="4" customWidth="1"/>
    <col min="8962" max="8962" width="20.42578125" style="4" customWidth="1"/>
    <col min="8963" max="8963" width="14.7109375" style="4" customWidth="1"/>
    <col min="8964" max="9215" width="9.140625" style="4"/>
    <col min="9216" max="9216" width="5.140625" style="4" customWidth="1"/>
    <col min="9217" max="9217" width="52.85546875" style="4" customWidth="1"/>
    <col min="9218" max="9218" width="20.42578125" style="4" customWidth="1"/>
    <col min="9219" max="9219" width="14.7109375" style="4" customWidth="1"/>
    <col min="9220" max="9471" width="9.140625" style="4"/>
    <col min="9472" max="9472" width="5.140625" style="4" customWidth="1"/>
    <col min="9473" max="9473" width="52.85546875" style="4" customWidth="1"/>
    <col min="9474" max="9474" width="20.42578125" style="4" customWidth="1"/>
    <col min="9475" max="9475" width="14.7109375" style="4" customWidth="1"/>
    <col min="9476" max="9727" width="9.140625" style="4"/>
    <col min="9728" max="9728" width="5.140625" style="4" customWidth="1"/>
    <col min="9729" max="9729" width="52.85546875" style="4" customWidth="1"/>
    <col min="9730" max="9730" width="20.42578125" style="4" customWidth="1"/>
    <col min="9731" max="9731" width="14.7109375" style="4" customWidth="1"/>
    <col min="9732" max="9983" width="9.140625" style="4"/>
    <col min="9984" max="9984" width="5.140625" style="4" customWidth="1"/>
    <col min="9985" max="9985" width="52.85546875" style="4" customWidth="1"/>
    <col min="9986" max="9986" width="20.42578125" style="4" customWidth="1"/>
    <col min="9987" max="9987" width="14.7109375" style="4" customWidth="1"/>
    <col min="9988" max="10239" width="9.140625" style="4"/>
    <col min="10240" max="10240" width="5.140625" style="4" customWidth="1"/>
    <col min="10241" max="10241" width="52.85546875" style="4" customWidth="1"/>
    <col min="10242" max="10242" width="20.42578125" style="4" customWidth="1"/>
    <col min="10243" max="10243" width="14.7109375" style="4" customWidth="1"/>
    <col min="10244" max="10495" width="9.140625" style="4"/>
    <col min="10496" max="10496" width="5.140625" style="4" customWidth="1"/>
    <col min="10497" max="10497" width="52.85546875" style="4" customWidth="1"/>
    <col min="10498" max="10498" width="20.42578125" style="4" customWidth="1"/>
    <col min="10499" max="10499" width="14.7109375" style="4" customWidth="1"/>
    <col min="10500" max="10751" width="9.140625" style="4"/>
    <col min="10752" max="10752" width="5.140625" style="4" customWidth="1"/>
    <col min="10753" max="10753" width="52.85546875" style="4" customWidth="1"/>
    <col min="10754" max="10754" width="20.42578125" style="4" customWidth="1"/>
    <col min="10755" max="10755" width="14.7109375" style="4" customWidth="1"/>
    <col min="10756" max="11007" width="9.140625" style="4"/>
    <col min="11008" max="11008" width="5.140625" style="4" customWidth="1"/>
    <col min="11009" max="11009" width="52.85546875" style="4" customWidth="1"/>
    <col min="11010" max="11010" width="20.42578125" style="4" customWidth="1"/>
    <col min="11011" max="11011" width="14.7109375" style="4" customWidth="1"/>
    <col min="11012" max="11263" width="9.140625" style="4"/>
    <col min="11264" max="11264" width="5.140625" style="4" customWidth="1"/>
    <col min="11265" max="11265" width="52.85546875" style="4" customWidth="1"/>
    <col min="11266" max="11266" width="20.42578125" style="4" customWidth="1"/>
    <col min="11267" max="11267" width="14.7109375" style="4" customWidth="1"/>
    <col min="11268" max="11519" width="9.140625" style="4"/>
    <col min="11520" max="11520" width="5.140625" style="4" customWidth="1"/>
    <col min="11521" max="11521" width="52.85546875" style="4" customWidth="1"/>
    <col min="11522" max="11522" width="20.42578125" style="4" customWidth="1"/>
    <col min="11523" max="11523" width="14.7109375" style="4" customWidth="1"/>
    <col min="11524" max="11775" width="9.140625" style="4"/>
    <col min="11776" max="11776" width="5.140625" style="4" customWidth="1"/>
    <col min="11777" max="11777" width="52.85546875" style="4" customWidth="1"/>
    <col min="11778" max="11778" width="20.42578125" style="4" customWidth="1"/>
    <col min="11779" max="11779" width="14.7109375" style="4" customWidth="1"/>
    <col min="11780" max="12031" width="9.140625" style="4"/>
    <col min="12032" max="12032" width="5.140625" style="4" customWidth="1"/>
    <col min="12033" max="12033" width="52.85546875" style="4" customWidth="1"/>
    <col min="12034" max="12034" width="20.42578125" style="4" customWidth="1"/>
    <col min="12035" max="12035" width="14.7109375" style="4" customWidth="1"/>
    <col min="12036" max="12287" width="9.140625" style="4"/>
    <col min="12288" max="12288" width="5.140625" style="4" customWidth="1"/>
    <col min="12289" max="12289" width="52.85546875" style="4" customWidth="1"/>
    <col min="12290" max="12290" width="20.42578125" style="4" customWidth="1"/>
    <col min="12291" max="12291" width="14.7109375" style="4" customWidth="1"/>
    <col min="12292" max="12543" width="9.140625" style="4"/>
    <col min="12544" max="12544" width="5.140625" style="4" customWidth="1"/>
    <col min="12545" max="12545" width="52.85546875" style="4" customWidth="1"/>
    <col min="12546" max="12546" width="20.42578125" style="4" customWidth="1"/>
    <col min="12547" max="12547" width="14.7109375" style="4" customWidth="1"/>
    <col min="12548" max="12799" width="9.140625" style="4"/>
    <col min="12800" max="12800" width="5.140625" style="4" customWidth="1"/>
    <col min="12801" max="12801" width="52.85546875" style="4" customWidth="1"/>
    <col min="12802" max="12802" width="20.42578125" style="4" customWidth="1"/>
    <col min="12803" max="12803" width="14.7109375" style="4" customWidth="1"/>
    <col min="12804" max="13055" width="9.140625" style="4"/>
    <col min="13056" max="13056" width="5.140625" style="4" customWidth="1"/>
    <col min="13057" max="13057" width="52.85546875" style="4" customWidth="1"/>
    <col min="13058" max="13058" width="20.42578125" style="4" customWidth="1"/>
    <col min="13059" max="13059" width="14.7109375" style="4" customWidth="1"/>
    <col min="13060" max="13311" width="9.140625" style="4"/>
    <col min="13312" max="13312" width="5.140625" style="4" customWidth="1"/>
    <col min="13313" max="13313" width="52.85546875" style="4" customWidth="1"/>
    <col min="13314" max="13314" width="20.42578125" style="4" customWidth="1"/>
    <col min="13315" max="13315" width="14.7109375" style="4" customWidth="1"/>
    <col min="13316" max="13567" width="9.140625" style="4"/>
    <col min="13568" max="13568" width="5.140625" style="4" customWidth="1"/>
    <col min="13569" max="13569" width="52.85546875" style="4" customWidth="1"/>
    <col min="13570" max="13570" width="20.42578125" style="4" customWidth="1"/>
    <col min="13571" max="13571" width="14.7109375" style="4" customWidth="1"/>
    <col min="13572" max="13823" width="9.140625" style="4"/>
    <col min="13824" max="13824" width="5.140625" style="4" customWidth="1"/>
    <col min="13825" max="13825" width="52.85546875" style="4" customWidth="1"/>
    <col min="13826" max="13826" width="20.42578125" style="4" customWidth="1"/>
    <col min="13827" max="13827" width="14.7109375" style="4" customWidth="1"/>
    <col min="13828" max="14079" width="9.140625" style="4"/>
    <col min="14080" max="14080" width="5.140625" style="4" customWidth="1"/>
    <col min="14081" max="14081" width="52.85546875" style="4" customWidth="1"/>
    <col min="14082" max="14082" width="20.42578125" style="4" customWidth="1"/>
    <col min="14083" max="14083" width="14.7109375" style="4" customWidth="1"/>
    <col min="14084" max="14335" width="9.140625" style="4"/>
    <col min="14336" max="14336" width="5.140625" style="4" customWidth="1"/>
    <col min="14337" max="14337" width="52.85546875" style="4" customWidth="1"/>
    <col min="14338" max="14338" width="20.42578125" style="4" customWidth="1"/>
    <col min="14339" max="14339" width="14.7109375" style="4" customWidth="1"/>
    <col min="14340" max="14591" width="9.140625" style="4"/>
    <col min="14592" max="14592" width="5.140625" style="4" customWidth="1"/>
    <col min="14593" max="14593" width="52.85546875" style="4" customWidth="1"/>
    <col min="14594" max="14594" width="20.42578125" style="4" customWidth="1"/>
    <col min="14595" max="14595" width="14.7109375" style="4" customWidth="1"/>
    <col min="14596" max="14847" width="9.140625" style="4"/>
    <col min="14848" max="14848" width="5.140625" style="4" customWidth="1"/>
    <col min="14849" max="14849" width="52.85546875" style="4" customWidth="1"/>
    <col min="14850" max="14850" width="20.42578125" style="4" customWidth="1"/>
    <col min="14851" max="14851" width="14.7109375" style="4" customWidth="1"/>
    <col min="14852" max="15103" width="9.140625" style="4"/>
    <col min="15104" max="15104" width="5.140625" style="4" customWidth="1"/>
    <col min="15105" max="15105" width="52.85546875" style="4" customWidth="1"/>
    <col min="15106" max="15106" width="20.42578125" style="4" customWidth="1"/>
    <col min="15107" max="15107" width="14.7109375" style="4" customWidth="1"/>
    <col min="15108" max="15359" width="9.140625" style="4"/>
    <col min="15360" max="15360" width="5.140625" style="4" customWidth="1"/>
    <col min="15361" max="15361" width="52.85546875" style="4" customWidth="1"/>
    <col min="15362" max="15362" width="20.42578125" style="4" customWidth="1"/>
    <col min="15363" max="15363" width="14.7109375" style="4" customWidth="1"/>
    <col min="15364" max="15615" width="9.140625" style="4"/>
    <col min="15616" max="15616" width="5.140625" style="4" customWidth="1"/>
    <col min="15617" max="15617" width="52.85546875" style="4" customWidth="1"/>
    <col min="15618" max="15618" width="20.42578125" style="4" customWidth="1"/>
    <col min="15619" max="15619" width="14.7109375" style="4" customWidth="1"/>
    <col min="15620" max="15871" width="9.140625" style="4"/>
    <col min="15872" max="15872" width="5.140625" style="4" customWidth="1"/>
    <col min="15873" max="15873" width="52.85546875" style="4" customWidth="1"/>
    <col min="15874" max="15874" width="20.42578125" style="4" customWidth="1"/>
    <col min="15875" max="15875" width="14.7109375" style="4" customWidth="1"/>
    <col min="15876" max="16127" width="9.140625" style="4"/>
    <col min="16128" max="16128" width="5.140625" style="4" customWidth="1"/>
    <col min="16129" max="16129" width="52.85546875" style="4" customWidth="1"/>
    <col min="16130" max="16130" width="20.42578125" style="4" customWidth="1"/>
    <col min="16131" max="16131" width="14.7109375" style="4" customWidth="1"/>
    <col min="16132" max="16384" width="9.140625" style="4"/>
  </cols>
  <sheetData>
    <row r="1" spans="1:12">
      <c r="A1" s="344" t="s">
        <v>51</v>
      </c>
      <c r="B1" s="344"/>
    </row>
    <row r="2" spans="1:12" ht="23.25" customHeight="1">
      <c r="A2" s="348" t="s">
        <v>245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ht="27" customHeight="1">
      <c r="A3" s="347" t="e">
        <f>'3. CN'!A3:L3</f>
        <v>#REF!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2" customHeight="1">
      <c r="A4" s="345"/>
      <c r="B4" s="345"/>
      <c r="C4" s="345"/>
    </row>
    <row r="5" spans="1:12" s="6" customFormat="1" ht="18.75" customHeight="1">
      <c r="A5" s="338" t="s">
        <v>26</v>
      </c>
      <c r="B5" s="338" t="s">
        <v>27</v>
      </c>
      <c r="C5" s="338" t="s">
        <v>10</v>
      </c>
      <c r="D5" s="349" t="s">
        <v>137</v>
      </c>
      <c r="E5" s="351" t="s">
        <v>50</v>
      </c>
      <c r="F5" s="346" t="s">
        <v>39</v>
      </c>
      <c r="G5" s="346"/>
      <c r="H5" s="346"/>
      <c r="I5" s="346"/>
      <c r="J5" s="346"/>
      <c r="K5" s="346"/>
      <c r="L5" s="349" t="s">
        <v>243</v>
      </c>
    </row>
    <row r="6" spans="1:12" s="6" customFormat="1" ht="49.5">
      <c r="A6" s="339"/>
      <c r="B6" s="339"/>
      <c r="C6" s="339"/>
      <c r="D6" s="350"/>
      <c r="E6" s="351"/>
      <c r="F6" s="1" t="s">
        <v>19</v>
      </c>
      <c r="G6" s="1" t="s">
        <v>21</v>
      </c>
      <c r="H6" s="2" t="s">
        <v>23</v>
      </c>
      <c r="I6" s="2" t="s">
        <v>296</v>
      </c>
      <c r="J6" s="2" t="s">
        <v>24</v>
      </c>
      <c r="K6" s="2" t="s">
        <v>20</v>
      </c>
      <c r="L6" s="352"/>
    </row>
    <row r="7" spans="1:12" s="6" customFormat="1">
      <c r="A7" s="54">
        <v>1</v>
      </c>
      <c r="B7" s="55" t="s">
        <v>72</v>
      </c>
      <c r="C7" s="56" t="s">
        <v>3</v>
      </c>
      <c r="D7" s="57">
        <v>351</v>
      </c>
      <c r="E7" s="58"/>
      <c r="F7" s="54">
        <v>353</v>
      </c>
      <c r="G7" s="54">
        <v>344</v>
      </c>
      <c r="H7" s="54">
        <v>323</v>
      </c>
      <c r="I7" s="54">
        <v>318</v>
      </c>
      <c r="J7" s="54">
        <v>318</v>
      </c>
      <c r="K7" s="54">
        <v>318</v>
      </c>
      <c r="L7" s="52"/>
    </row>
    <row r="8" spans="1:12" s="6" customFormat="1">
      <c r="A8" s="54">
        <v>2</v>
      </c>
      <c r="B8" s="55" t="s">
        <v>227</v>
      </c>
      <c r="C8" s="56" t="s">
        <v>3</v>
      </c>
      <c r="D8" s="53">
        <v>42</v>
      </c>
      <c r="E8" s="53">
        <v>40</v>
      </c>
      <c r="F8" s="11">
        <v>9</v>
      </c>
      <c r="G8" s="11">
        <v>9</v>
      </c>
      <c r="H8" s="11">
        <v>10</v>
      </c>
      <c r="I8" s="11">
        <v>8</v>
      </c>
      <c r="J8" s="11">
        <v>8</v>
      </c>
      <c r="K8" s="11">
        <v>44</v>
      </c>
      <c r="L8" s="11">
        <v>40</v>
      </c>
    </row>
    <row r="9" spans="1:12" s="6" customFormat="1">
      <c r="A9" s="54">
        <v>3</v>
      </c>
      <c r="B9" s="55" t="s">
        <v>228</v>
      </c>
      <c r="C9" s="56" t="s">
        <v>3</v>
      </c>
      <c r="D9" s="57"/>
      <c r="E9" s="58"/>
      <c r="F9" s="54">
        <v>76</v>
      </c>
      <c r="G9" s="54">
        <v>85</v>
      </c>
      <c r="H9" s="54">
        <v>95</v>
      </c>
      <c r="I9" s="54">
        <v>96</v>
      </c>
      <c r="J9" s="54">
        <v>104</v>
      </c>
      <c r="K9" s="54">
        <v>104</v>
      </c>
      <c r="L9" s="52">
        <v>144</v>
      </c>
    </row>
    <row r="10" spans="1:12" s="6" customFormat="1">
      <c r="A10" s="54">
        <v>4</v>
      </c>
      <c r="B10" s="55" t="s">
        <v>73</v>
      </c>
      <c r="C10" s="56"/>
      <c r="D10" s="57"/>
      <c r="E10" s="58"/>
      <c r="F10" s="54"/>
      <c r="G10" s="54"/>
      <c r="H10" s="54"/>
      <c r="I10" s="54"/>
      <c r="J10" s="54"/>
      <c r="K10" s="54"/>
      <c r="L10" s="52"/>
    </row>
    <row r="11" spans="1:12">
      <c r="A11" s="59" t="s">
        <v>31</v>
      </c>
      <c r="B11" s="60" t="s">
        <v>70</v>
      </c>
      <c r="C11" s="56" t="s">
        <v>4</v>
      </c>
      <c r="D11" s="57">
        <v>116</v>
      </c>
      <c r="E11" s="58"/>
      <c r="F11" s="54">
        <v>118</v>
      </c>
      <c r="G11" s="54">
        <v>122</v>
      </c>
      <c r="H11" s="54">
        <v>122</v>
      </c>
      <c r="I11" s="54">
        <v>122</v>
      </c>
      <c r="J11" s="54">
        <v>122</v>
      </c>
      <c r="K11" s="54">
        <v>122</v>
      </c>
      <c r="L11" s="52">
        <v>108</v>
      </c>
    </row>
    <row r="12" spans="1:12" ht="20.100000000000001" customHeight="1">
      <c r="A12" s="59" t="s">
        <v>31</v>
      </c>
      <c r="B12" s="60" t="s">
        <v>229</v>
      </c>
      <c r="C12" s="56" t="s">
        <v>4</v>
      </c>
      <c r="D12" s="57">
        <v>122</v>
      </c>
      <c r="E12" s="61"/>
      <c r="F12" s="11">
        <v>122</v>
      </c>
      <c r="G12" s="11">
        <v>122</v>
      </c>
      <c r="H12" s="54">
        <v>122</v>
      </c>
      <c r="I12" s="54">
        <v>122</v>
      </c>
      <c r="J12" s="54">
        <v>122</v>
      </c>
      <c r="K12" s="54">
        <v>122</v>
      </c>
      <c r="L12" s="52">
        <v>108</v>
      </c>
    </row>
    <row r="13" spans="1:12" ht="20.100000000000001" customHeight="1">
      <c r="A13" s="59" t="s">
        <v>31</v>
      </c>
      <c r="B13" s="60" t="s">
        <v>230</v>
      </c>
      <c r="C13" s="56" t="s">
        <v>4</v>
      </c>
      <c r="D13" s="58">
        <v>122</v>
      </c>
      <c r="E13" s="62"/>
      <c r="F13" s="11">
        <v>122</v>
      </c>
      <c r="G13" s="11">
        <v>122</v>
      </c>
      <c r="H13" s="54">
        <v>122</v>
      </c>
      <c r="I13" s="54">
        <v>122</v>
      </c>
      <c r="J13" s="54">
        <v>122</v>
      </c>
      <c r="K13" s="54">
        <v>122</v>
      </c>
      <c r="L13" s="52">
        <v>108</v>
      </c>
    </row>
    <row r="14" spans="1:12" ht="20.100000000000001" customHeight="1">
      <c r="A14" s="56">
        <v>5</v>
      </c>
      <c r="B14" s="60" t="s">
        <v>71</v>
      </c>
      <c r="C14" s="56" t="s">
        <v>0</v>
      </c>
      <c r="D14" s="65" t="s">
        <v>17</v>
      </c>
      <c r="E14" s="65" t="s">
        <v>17</v>
      </c>
      <c r="F14" s="66">
        <v>95.86</v>
      </c>
      <c r="G14" s="66">
        <v>95.69</v>
      </c>
      <c r="H14" s="66">
        <v>96.03</v>
      </c>
      <c r="I14" s="66">
        <v>88.84</v>
      </c>
      <c r="J14" s="66">
        <v>90</v>
      </c>
      <c r="K14" s="66">
        <v>90</v>
      </c>
      <c r="L14" s="65" t="s">
        <v>17</v>
      </c>
    </row>
    <row r="15" spans="1:12" ht="20.100000000000001" customHeight="1">
      <c r="A15" s="56">
        <v>6</v>
      </c>
      <c r="B15" s="60" t="s">
        <v>75</v>
      </c>
      <c r="C15" s="56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20.100000000000001" customHeight="1">
      <c r="A16" s="59" t="s">
        <v>31</v>
      </c>
      <c r="B16" s="60" t="s">
        <v>74</v>
      </c>
      <c r="C16" s="56" t="s">
        <v>231</v>
      </c>
      <c r="D16" s="56">
        <v>18</v>
      </c>
      <c r="E16" s="56"/>
      <c r="F16" s="56">
        <v>2</v>
      </c>
      <c r="G16" s="56">
        <v>0</v>
      </c>
      <c r="H16" s="56">
        <v>3</v>
      </c>
      <c r="I16" s="56">
        <v>5</v>
      </c>
      <c r="J16" s="56">
        <v>4</v>
      </c>
      <c r="K16" s="56">
        <v>14</v>
      </c>
      <c r="L16" s="56">
        <v>20</v>
      </c>
    </row>
    <row r="17" spans="3:3" ht="20.100000000000001" customHeight="1">
      <c r="C17" s="5"/>
    </row>
    <row r="18" spans="3:3" ht="20.100000000000001" customHeight="1">
      <c r="C18" s="5"/>
    </row>
    <row r="19" spans="3:3" ht="20.100000000000001" customHeight="1">
      <c r="C19" s="5"/>
    </row>
  </sheetData>
  <mergeCells count="11">
    <mergeCell ref="A1:B1"/>
    <mergeCell ref="A4:C4"/>
    <mergeCell ref="C5:C6"/>
    <mergeCell ref="F5:K5"/>
    <mergeCell ref="A3:L3"/>
    <mergeCell ref="A2:L2"/>
    <mergeCell ref="D5:D6"/>
    <mergeCell ref="E5:E6"/>
    <mergeCell ref="L5:L6"/>
    <mergeCell ref="A5:A6"/>
    <mergeCell ref="B5:B6"/>
  </mergeCells>
  <pageMargins left="0.7" right="0.27" top="0.75" bottom="0.75" header="0.3" footer="0.3"/>
  <pageSetup paperSize="9" scale="7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L30"/>
  <sheetViews>
    <sheetView zoomScale="85" zoomScaleNormal="85" workbookViewId="0">
      <selection activeCell="I123" sqref="I123"/>
    </sheetView>
  </sheetViews>
  <sheetFormatPr defaultRowHeight="18.75"/>
  <cols>
    <col min="1" max="1" width="5.42578125" style="9" customWidth="1"/>
    <col min="2" max="2" width="45.28515625" style="9" customWidth="1"/>
    <col min="3" max="3" width="13.7109375" style="9" customWidth="1"/>
    <col min="4" max="12" width="12.140625" style="9" customWidth="1"/>
    <col min="13" max="13" width="22" style="9" customWidth="1"/>
    <col min="14" max="255" width="9.140625" style="9"/>
    <col min="256" max="256" width="5.42578125" style="9" customWidth="1"/>
    <col min="257" max="257" width="56.140625" style="9" customWidth="1"/>
    <col min="258" max="258" width="19" style="9" customWidth="1"/>
    <col min="259" max="259" width="18.140625" style="9" customWidth="1"/>
    <col min="260" max="511" width="9.140625" style="9"/>
    <col min="512" max="512" width="5.42578125" style="9" customWidth="1"/>
    <col min="513" max="513" width="56.140625" style="9" customWidth="1"/>
    <col min="514" max="514" width="19" style="9" customWidth="1"/>
    <col min="515" max="515" width="18.140625" style="9" customWidth="1"/>
    <col min="516" max="767" width="9.140625" style="9"/>
    <col min="768" max="768" width="5.42578125" style="9" customWidth="1"/>
    <col min="769" max="769" width="56.140625" style="9" customWidth="1"/>
    <col min="770" max="770" width="19" style="9" customWidth="1"/>
    <col min="771" max="771" width="18.140625" style="9" customWidth="1"/>
    <col min="772" max="1023" width="9.140625" style="9"/>
    <col min="1024" max="1024" width="5.42578125" style="9" customWidth="1"/>
    <col min="1025" max="1025" width="56.140625" style="9" customWidth="1"/>
    <col min="1026" max="1026" width="19" style="9" customWidth="1"/>
    <col min="1027" max="1027" width="18.140625" style="9" customWidth="1"/>
    <col min="1028" max="1279" width="9.140625" style="9"/>
    <col min="1280" max="1280" width="5.42578125" style="9" customWidth="1"/>
    <col min="1281" max="1281" width="56.140625" style="9" customWidth="1"/>
    <col min="1282" max="1282" width="19" style="9" customWidth="1"/>
    <col min="1283" max="1283" width="18.140625" style="9" customWidth="1"/>
    <col min="1284" max="1535" width="9.140625" style="9"/>
    <col min="1536" max="1536" width="5.42578125" style="9" customWidth="1"/>
    <col min="1537" max="1537" width="56.140625" style="9" customWidth="1"/>
    <col min="1538" max="1538" width="19" style="9" customWidth="1"/>
    <col min="1539" max="1539" width="18.140625" style="9" customWidth="1"/>
    <col min="1540" max="1791" width="9.140625" style="9"/>
    <col min="1792" max="1792" width="5.42578125" style="9" customWidth="1"/>
    <col min="1793" max="1793" width="56.140625" style="9" customWidth="1"/>
    <col min="1794" max="1794" width="19" style="9" customWidth="1"/>
    <col min="1795" max="1795" width="18.140625" style="9" customWidth="1"/>
    <col min="1796" max="2047" width="9.140625" style="9"/>
    <col min="2048" max="2048" width="5.42578125" style="9" customWidth="1"/>
    <col min="2049" max="2049" width="56.140625" style="9" customWidth="1"/>
    <col min="2050" max="2050" width="19" style="9" customWidth="1"/>
    <col min="2051" max="2051" width="18.140625" style="9" customWidth="1"/>
    <col min="2052" max="2303" width="9.140625" style="9"/>
    <col min="2304" max="2304" width="5.42578125" style="9" customWidth="1"/>
    <col min="2305" max="2305" width="56.140625" style="9" customWidth="1"/>
    <col min="2306" max="2306" width="19" style="9" customWidth="1"/>
    <col min="2307" max="2307" width="18.140625" style="9" customWidth="1"/>
    <col min="2308" max="2559" width="9.140625" style="9"/>
    <col min="2560" max="2560" width="5.42578125" style="9" customWidth="1"/>
    <col min="2561" max="2561" width="56.140625" style="9" customWidth="1"/>
    <col min="2562" max="2562" width="19" style="9" customWidth="1"/>
    <col min="2563" max="2563" width="18.140625" style="9" customWidth="1"/>
    <col min="2564" max="2815" width="9.140625" style="9"/>
    <col min="2816" max="2816" width="5.42578125" style="9" customWidth="1"/>
    <col min="2817" max="2817" width="56.140625" style="9" customWidth="1"/>
    <col min="2818" max="2818" width="19" style="9" customWidth="1"/>
    <col min="2819" max="2819" width="18.140625" style="9" customWidth="1"/>
    <col min="2820" max="3071" width="9.140625" style="9"/>
    <col min="3072" max="3072" width="5.42578125" style="9" customWidth="1"/>
    <col min="3073" max="3073" width="56.140625" style="9" customWidth="1"/>
    <col min="3074" max="3074" width="19" style="9" customWidth="1"/>
    <col min="3075" max="3075" width="18.140625" style="9" customWidth="1"/>
    <col min="3076" max="3327" width="9.140625" style="9"/>
    <col min="3328" max="3328" width="5.42578125" style="9" customWidth="1"/>
    <col min="3329" max="3329" width="56.140625" style="9" customWidth="1"/>
    <col min="3330" max="3330" width="19" style="9" customWidth="1"/>
    <col min="3331" max="3331" width="18.140625" style="9" customWidth="1"/>
    <col min="3332" max="3583" width="9.140625" style="9"/>
    <col min="3584" max="3584" width="5.42578125" style="9" customWidth="1"/>
    <col min="3585" max="3585" width="56.140625" style="9" customWidth="1"/>
    <col min="3586" max="3586" width="19" style="9" customWidth="1"/>
    <col min="3587" max="3587" width="18.140625" style="9" customWidth="1"/>
    <col min="3588" max="3839" width="9.140625" style="9"/>
    <col min="3840" max="3840" width="5.42578125" style="9" customWidth="1"/>
    <col min="3841" max="3841" width="56.140625" style="9" customWidth="1"/>
    <col min="3842" max="3842" width="19" style="9" customWidth="1"/>
    <col min="3843" max="3843" width="18.140625" style="9" customWidth="1"/>
    <col min="3844" max="4095" width="9.140625" style="9"/>
    <col min="4096" max="4096" width="5.42578125" style="9" customWidth="1"/>
    <col min="4097" max="4097" width="56.140625" style="9" customWidth="1"/>
    <col min="4098" max="4098" width="19" style="9" customWidth="1"/>
    <col min="4099" max="4099" width="18.140625" style="9" customWidth="1"/>
    <col min="4100" max="4351" width="9.140625" style="9"/>
    <col min="4352" max="4352" width="5.42578125" style="9" customWidth="1"/>
    <col min="4353" max="4353" width="56.140625" style="9" customWidth="1"/>
    <col min="4354" max="4354" width="19" style="9" customWidth="1"/>
    <col min="4355" max="4355" width="18.140625" style="9" customWidth="1"/>
    <col min="4356" max="4607" width="9.140625" style="9"/>
    <col min="4608" max="4608" width="5.42578125" style="9" customWidth="1"/>
    <col min="4609" max="4609" width="56.140625" style="9" customWidth="1"/>
    <col min="4610" max="4610" width="19" style="9" customWidth="1"/>
    <col min="4611" max="4611" width="18.140625" style="9" customWidth="1"/>
    <col min="4612" max="4863" width="9.140625" style="9"/>
    <col min="4864" max="4864" width="5.42578125" style="9" customWidth="1"/>
    <col min="4865" max="4865" width="56.140625" style="9" customWidth="1"/>
    <col min="4866" max="4866" width="19" style="9" customWidth="1"/>
    <col min="4867" max="4867" width="18.140625" style="9" customWidth="1"/>
    <col min="4868" max="5119" width="9.140625" style="9"/>
    <col min="5120" max="5120" width="5.42578125" style="9" customWidth="1"/>
    <col min="5121" max="5121" width="56.140625" style="9" customWidth="1"/>
    <col min="5122" max="5122" width="19" style="9" customWidth="1"/>
    <col min="5123" max="5123" width="18.140625" style="9" customWidth="1"/>
    <col min="5124" max="5375" width="9.140625" style="9"/>
    <col min="5376" max="5376" width="5.42578125" style="9" customWidth="1"/>
    <col min="5377" max="5377" width="56.140625" style="9" customWidth="1"/>
    <col min="5378" max="5378" width="19" style="9" customWidth="1"/>
    <col min="5379" max="5379" width="18.140625" style="9" customWidth="1"/>
    <col min="5380" max="5631" width="9.140625" style="9"/>
    <col min="5632" max="5632" width="5.42578125" style="9" customWidth="1"/>
    <col min="5633" max="5633" width="56.140625" style="9" customWidth="1"/>
    <col min="5634" max="5634" width="19" style="9" customWidth="1"/>
    <col min="5635" max="5635" width="18.140625" style="9" customWidth="1"/>
    <col min="5636" max="5887" width="9.140625" style="9"/>
    <col min="5888" max="5888" width="5.42578125" style="9" customWidth="1"/>
    <col min="5889" max="5889" width="56.140625" style="9" customWidth="1"/>
    <col min="5890" max="5890" width="19" style="9" customWidth="1"/>
    <col min="5891" max="5891" width="18.140625" style="9" customWidth="1"/>
    <col min="5892" max="6143" width="9.140625" style="9"/>
    <col min="6144" max="6144" width="5.42578125" style="9" customWidth="1"/>
    <col min="6145" max="6145" width="56.140625" style="9" customWidth="1"/>
    <col min="6146" max="6146" width="19" style="9" customWidth="1"/>
    <col min="6147" max="6147" width="18.140625" style="9" customWidth="1"/>
    <col min="6148" max="6399" width="9.140625" style="9"/>
    <col min="6400" max="6400" width="5.42578125" style="9" customWidth="1"/>
    <col min="6401" max="6401" width="56.140625" style="9" customWidth="1"/>
    <col min="6402" max="6402" width="19" style="9" customWidth="1"/>
    <col min="6403" max="6403" width="18.140625" style="9" customWidth="1"/>
    <col min="6404" max="6655" width="9.140625" style="9"/>
    <col min="6656" max="6656" width="5.42578125" style="9" customWidth="1"/>
    <col min="6657" max="6657" width="56.140625" style="9" customWidth="1"/>
    <col min="6658" max="6658" width="19" style="9" customWidth="1"/>
    <col min="6659" max="6659" width="18.140625" style="9" customWidth="1"/>
    <col min="6660" max="6911" width="9.140625" style="9"/>
    <col min="6912" max="6912" width="5.42578125" style="9" customWidth="1"/>
    <col min="6913" max="6913" width="56.140625" style="9" customWidth="1"/>
    <col min="6914" max="6914" width="19" style="9" customWidth="1"/>
    <col min="6915" max="6915" width="18.140625" style="9" customWidth="1"/>
    <col min="6916" max="7167" width="9.140625" style="9"/>
    <col min="7168" max="7168" width="5.42578125" style="9" customWidth="1"/>
    <col min="7169" max="7169" width="56.140625" style="9" customWidth="1"/>
    <col min="7170" max="7170" width="19" style="9" customWidth="1"/>
    <col min="7171" max="7171" width="18.140625" style="9" customWidth="1"/>
    <col min="7172" max="7423" width="9.140625" style="9"/>
    <col min="7424" max="7424" width="5.42578125" style="9" customWidth="1"/>
    <col min="7425" max="7425" width="56.140625" style="9" customWidth="1"/>
    <col min="7426" max="7426" width="19" style="9" customWidth="1"/>
    <col min="7427" max="7427" width="18.140625" style="9" customWidth="1"/>
    <col min="7428" max="7679" width="9.140625" style="9"/>
    <col min="7680" max="7680" width="5.42578125" style="9" customWidth="1"/>
    <col min="7681" max="7681" width="56.140625" style="9" customWidth="1"/>
    <col min="7682" max="7682" width="19" style="9" customWidth="1"/>
    <col min="7683" max="7683" width="18.140625" style="9" customWidth="1"/>
    <col min="7684" max="7935" width="9.140625" style="9"/>
    <col min="7936" max="7936" width="5.42578125" style="9" customWidth="1"/>
    <col min="7937" max="7937" width="56.140625" style="9" customWidth="1"/>
    <col min="7938" max="7938" width="19" style="9" customWidth="1"/>
    <col min="7939" max="7939" width="18.140625" style="9" customWidth="1"/>
    <col min="7940" max="8191" width="9.140625" style="9"/>
    <col min="8192" max="8192" width="5.42578125" style="9" customWidth="1"/>
    <col min="8193" max="8193" width="56.140625" style="9" customWidth="1"/>
    <col min="8194" max="8194" width="19" style="9" customWidth="1"/>
    <col min="8195" max="8195" width="18.140625" style="9" customWidth="1"/>
    <col min="8196" max="8447" width="9.140625" style="9"/>
    <col min="8448" max="8448" width="5.42578125" style="9" customWidth="1"/>
    <col min="8449" max="8449" width="56.140625" style="9" customWidth="1"/>
    <col min="8450" max="8450" width="19" style="9" customWidth="1"/>
    <col min="8451" max="8451" width="18.140625" style="9" customWidth="1"/>
    <col min="8452" max="8703" width="9.140625" style="9"/>
    <col min="8704" max="8704" width="5.42578125" style="9" customWidth="1"/>
    <col min="8705" max="8705" width="56.140625" style="9" customWidth="1"/>
    <col min="8706" max="8706" width="19" style="9" customWidth="1"/>
    <col min="8707" max="8707" width="18.140625" style="9" customWidth="1"/>
    <col min="8708" max="8959" width="9.140625" style="9"/>
    <col min="8960" max="8960" width="5.42578125" style="9" customWidth="1"/>
    <col min="8961" max="8961" width="56.140625" style="9" customWidth="1"/>
    <col min="8962" max="8962" width="19" style="9" customWidth="1"/>
    <col min="8963" max="8963" width="18.140625" style="9" customWidth="1"/>
    <col min="8964" max="9215" width="9.140625" style="9"/>
    <col min="9216" max="9216" width="5.42578125" style="9" customWidth="1"/>
    <col min="9217" max="9217" width="56.140625" style="9" customWidth="1"/>
    <col min="9218" max="9218" width="19" style="9" customWidth="1"/>
    <col min="9219" max="9219" width="18.140625" style="9" customWidth="1"/>
    <col min="9220" max="9471" width="9.140625" style="9"/>
    <col min="9472" max="9472" width="5.42578125" style="9" customWidth="1"/>
    <col min="9473" max="9473" width="56.140625" style="9" customWidth="1"/>
    <col min="9474" max="9474" width="19" style="9" customWidth="1"/>
    <col min="9475" max="9475" width="18.140625" style="9" customWidth="1"/>
    <col min="9476" max="9727" width="9.140625" style="9"/>
    <col min="9728" max="9728" width="5.42578125" style="9" customWidth="1"/>
    <col min="9729" max="9729" width="56.140625" style="9" customWidth="1"/>
    <col min="9730" max="9730" width="19" style="9" customWidth="1"/>
    <col min="9731" max="9731" width="18.140625" style="9" customWidth="1"/>
    <col min="9732" max="9983" width="9.140625" style="9"/>
    <col min="9984" max="9984" width="5.42578125" style="9" customWidth="1"/>
    <col min="9985" max="9985" width="56.140625" style="9" customWidth="1"/>
    <col min="9986" max="9986" width="19" style="9" customWidth="1"/>
    <col min="9987" max="9987" width="18.140625" style="9" customWidth="1"/>
    <col min="9988" max="10239" width="9.140625" style="9"/>
    <col min="10240" max="10240" width="5.42578125" style="9" customWidth="1"/>
    <col min="10241" max="10241" width="56.140625" style="9" customWidth="1"/>
    <col min="10242" max="10242" width="19" style="9" customWidth="1"/>
    <col min="10243" max="10243" width="18.140625" style="9" customWidth="1"/>
    <col min="10244" max="10495" width="9.140625" style="9"/>
    <col min="10496" max="10496" width="5.42578125" style="9" customWidth="1"/>
    <col min="10497" max="10497" width="56.140625" style="9" customWidth="1"/>
    <col min="10498" max="10498" width="19" style="9" customWidth="1"/>
    <col min="10499" max="10499" width="18.140625" style="9" customWidth="1"/>
    <col min="10500" max="10751" width="9.140625" style="9"/>
    <col min="10752" max="10752" width="5.42578125" style="9" customWidth="1"/>
    <col min="10753" max="10753" width="56.140625" style="9" customWidth="1"/>
    <col min="10754" max="10754" width="19" style="9" customWidth="1"/>
    <col min="10755" max="10755" width="18.140625" style="9" customWidth="1"/>
    <col min="10756" max="11007" width="9.140625" style="9"/>
    <col min="11008" max="11008" width="5.42578125" style="9" customWidth="1"/>
    <col min="11009" max="11009" width="56.140625" style="9" customWidth="1"/>
    <col min="11010" max="11010" width="19" style="9" customWidth="1"/>
    <col min="11011" max="11011" width="18.140625" style="9" customWidth="1"/>
    <col min="11012" max="11263" width="9.140625" style="9"/>
    <col min="11264" max="11264" width="5.42578125" style="9" customWidth="1"/>
    <col min="11265" max="11265" width="56.140625" style="9" customWidth="1"/>
    <col min="11266" max="11266" width="19" style="9" customWidth="1"/>
    <col min="11267" max="11267" width="18.140625" style="9" customWidth="1"/>
    <col min="11268" max="11519" width="9.140625" style="9"/>
    <col min="11520" max="11520" width="5.42578125" style="9" customWidth="1"/>
    <col min="11521" max="11521" width="56.140625" style="9" customWidth="1"/>
    <col min="11522" max="11522" width="19" style="9" customWidth="1"/>
    <col min="11523" max="11523" width="18.140625" style="9" customWidth="1"/>
    <col min="11524" max="11775" width="9.140625" style="9"/>
    <col min="11776" max="11776" width="5.42578125" style="9" customWidth="1"/>
    <col min="11777" max="11777" width="56.140625" style="9" customWidth="1"/>
    <col min="11778" max="11778" width="19" style="9" customWidth="1"/>
    <col min="11779" max="11779" width="18.140625" style="9" customWidth="1"/>
    <col min="11780" max="12031" width="9.140625" style="9"/>
    <col min="12032" max="12032" width="5.42578125" style="9" customWidth="1"/>
    <col min="12033" max="12033" width="56.140625" style="9" customWidth="1"/>
    <col min="12034" max="12034" width="19" style="9" customWidth="1"/>
    <col min="12035" max="12035" width="18.140625" style="9" customWidth="1"/>
    <col min="12036" max="12287" width="9.140625" style="9"/>
    <col min="12288" max="12288" width="5.42578125" style="9" customWidth="1"/>
    <col min="12289" max="12289" width="56.140625" style="9" customWidth="1"/>
    <col min="12290" max="12290" width="19" style="9" customWidth="1"/>
    <col min="12291" max="12291" width="18.140625" style="9" customWidth="1"/>
    <col min="12292" max="12543" width="9.140625" style="9"/>
    <col min="12544" max="12544" width="5.42578125" style="9" customWidth="1"/>
    <col min="12545" max="12545" width="56.140625" style="9" customWidth="1"/>
    <col min="12546" max="12546" width="19" style="9" customWidth="1"/>
    <col min="12547" max="12547" width="18.140625" style="9" customWidth="1"/>
    <col min="12548" max="12799" width="9.140625" style="9"/>
    <col min="12800" max="12800" width="5.42578125" style="9" customWidth="1"/>
    <col min="12801" max="12801" width="56.140625" style="9" customWidth="1"/>
    <col min="12802" max="12802" width="19" style="9" customWidth="1"/>
    <col min="12803" max="12803" width="18.140625" style="9" customWidth="1"/>
    <col min="12804" max="13055" width="9.140625" style="9"/>
    <col min="13056" max="13056" width="5.42578125" style="9" customWidth="1"/>
    <col min="13057" max="13057" width="56.140625" style="9" customWidth="1"/>
    <col min="13058" max="13058" width="19" style="9" customWidth="1"/>
    <col min="13059" max="13059" width="18.140625" style="9" customWidth="1"/>
    <col min="13060" max="13311" width="9.140625" style="9"/>
    <col min="13312" max="13312" width="5.42578125" style="9" customWidth="1"/>
    <col min="13313" max="13313" width="56.140625" style="9" customWidth="1"/>
    <col min="13314" max="13314" width="19" style="9" customWidth="1"/>
    <col min="13315" max="13315" width="18.140625" style="9" customWidth="1"/>
    <col min="13316" max="13567" width="9.140625" style="9"/>
    <col min="13568" max="13568" width="5.42578125" style="9" customWidth="1"/>
    <col min="13569" max="13569" width="56.140625" style="9" customWidth="1"/>
    <col min="13570" max="13570" width="19" style="9" customWidth="1"/>
    <col min="13571" max="13571" width="18.140625" style="9" customWidth="1"/>
    <col min="13572" max="13823" width="9.140625" style="9"/>
    <col min="13824" max="13824" width="5.42578125" style="9" customWidth="1"/>
    <col min="13825" max="13825" width="56.140625" style="9" customWidth="1"/>
    <col min="13826" max="13826" width="19" style="9" customWidth="1"/>
    <col min="13827" max="13827" width="18.140625" style="9" customWidth="1"/>
    <col min="13828" max="14079" width="9.140625" style="9"/>
    <col min="14080" max="14080" width="5.42578125" style="9" customWidth="1"/>
    <col min="14081" max="14081" width="56.140625" style="9" customWidth="1"/>
    <col min="14082" max="14082" width="19" style="9" customWidth="1"/>
    <col min="14083" max="14083" width="18.140625" style="9" customWidth="1"/>
    <col min="14084" max="14335" width="9.140625" style="9"/>
    <col min="14336" max="14336" width="5.42578125" style="9" customWidth="1"/>
    <col min="14337" max="14337" width="56.140625" style="9" customWidth="1"/>
    <col min="14338" max="14338" width="19" style="9" customWidth="1"/>
    <col min="14339" max="14339" width="18.140625" style="9" customWidth="1"/>
    <col min="14340" max="14591" width="9.140625" style="9"/>
    <col min="14592" max="14592" width="5.42578125" style="9" customWidth="1"/>
    <col min="14593" max="14593" width="56.140625" style="9" customWidth="1"/>
    <col min="14594" max="14594" width="19" style="9" customWidth="1"/>
    <col min="14595" max="14595" width="18.140625" style="9" customWidth="1"/>
    <col min="14596" max="14847" width="9.140625" style="9"/>
    <col min="14848" max="14848" width="5.42578125" style="9" customWidth="1"/>
    <col min="14849" max="14849" width="56.140625" style="9" customWidth="1"/>
    <col min="14850" max="14850" width="19" style="9" customWidth="1"/>
    <col min="14851" max="14851" width="18.140625" style="9" customWidth="1"/>
    <col min="14852" max="15103" width="9.140625" style="9"/>
    <col min="15104" max="15104" width="5.42578125" style="9" customWidth="1"/>
    <col min="15105" max="15105" width="56.140625" style="9" customWidth="1"/>
    <col min="15106" max="15106" width="19" style="9" customWidth="1"/>
    <col min="15107" max="15107" width="18.140625" style="9" customWidth="1"/>
    <col min="15108" max="15359" width="9.140625" style="9"/>
    <col min="15360" max="15360" width="5.42578125" style="9" customWidth="1"/>
    <col min="15361" max="15361" width="56.140625" style="9" customWidth="1"/>
    <col min="15362" max="15362" width="19" style="9" customWidth="1"/>
    <col min="15363" max="15363" width="18.140625" style="9" customWidth="1"/>
    <col min="15364" max="15615" width="9.140625" style="9"/>
    <col min="15616" max="15616" width="5.42578125" style="9" customWidth="1"/>
    <col min="15617" max="15617" width="56.140625" style="9" customWidth="1"/>
    <col min="15618" max="15618" width="19" style="9" customWidth="1"/>
    <col min="15619" max="15619" width="18.140625" style="9" customWidth="1"/>
    <col min="15620" max="15871" width="9.140625" style="9"/>
    <col min="15872" max="15872" width="5.42578125" style="9" customWidth="1"/>
    <col min="15873" max="15873" width="56.140625" style="9" customWidth="1"/>
    <col min="15874" max="15874" width="19" style="9" customWidth="1"/>
    <col min="15875" max="15875" width="18.140625" style="9" customWidth="1"/>
    <col min="15876" max="16127" width="9.140625" style="9"/>
    <col min="16128" max="16128" width="5.42578125" style="9" customWidth="1"/>
    <col min="16129" max="16129" width="56.140625" style="9" customWidth="1"/>
    <col min="16130" max="16130" width="19" style="9" customWidth="1"/>
    <col min="16131" max="16131" width="18.140625" style="9" customWidth="1"/>
    <col min="16132" max="16384" width="9.140625" style="9"/>
  </cols>
  <sheetData>
    <row r="1" spans="1:246" s="4" customFormat="1">
      <c r="A1" s="348" t="s">
        <v>95</v>
      </c>
      <c r="B1" s="34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</row>
    <row r="2" spans="1:246" s="4" customFormat="1" ht="25.5" customHeight="1">
      <c r="A2" s="348" t="s">
        <v>246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</row>
    <row r="3" spans="1:246" ht="25.5" customHeight="1">
      <c r="A3" s="325" t="e">
        <f>'4. GD_ĐT'!A3:L3</f>
        <v>#REF!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246" ht="18.75" customHeight="1">
      <c r="A4" s="356" t="s">
        <v>26</v>
      </c>
      <c r="B4" s="356" t="s">
        <v>27</v>
      </c>
      <c r="C4" s="356" t="s">
        <v>76</v>
      </c>
      <c r="D4" s="353" t="s">
        <v>220</v>
      </c>
      <c r="E4" s="358" t="s">
        <v>50</v>
      </c>
      <c r="F4" s="353" t="s">
        <v>39</v>
      </c>
      <c r="G4" s="353"/>
      <c r="H4" s="353"/>
      <c r="I4" s="353"/>
      <c r="J4" s="353"/>
      <c r="K4" s="353"/>
      <c r="L4" s="353" t="s">
        <v>243</v>
      </c>
      <c r="M4" s="354" t="s">
        <v>219</v>
      </c>
    </row>
    <row r="5" spans="1:246" ht="47.25">
      <c r="A5" s="357"/>
      <c r="B5" s="357"/>
      <c r="C5" s="357"/>
      <c r="D5" s="353"/>
      <c r="E5" s="358"/>
      <c r="F5" s="30" t="s">
        <v>19</v>
      </c>
      <c r="G5" s="30" t="s">
        <v>21</v>
      </c>
      <c r="H5" s="30" t="s">
        <v>23</v>
      </c>
      <c r="I5" s="30" t="s">
        <v>296</v>
      </c>
      <c r="J5" s="30" t="s">
        <v>24</v>
      </c>
      <c r="K5" s="30" t="s">
        <v>20</v>
      </c>
      <c r="L5" s="353"/>
      <c r="M5" s="355"/>
    </row>
    <row r="6" spans="1:246" ht="31.5">
      <c r="A6" s="31">
        <v>1</v>
      </c>
      <c r="B6" s="39" t="s">
        <v>221</v>
      </c>
      <c r="C6" s="31" t="s">
        <v>77</v>
      </c>
      <c r="D6" s="32">
        <v>8</v>
      </c>
      <c r="E6" s="47">
        <v>8</v>
      </c>
      <c r="F6" s="32">
        <v>8</v>
      </c>
      <c r="G6" s="32">
        <v>8</v>
      </c>
      <c r="H6" s="32">
        <v>8</v>
      </c>
      <c r="I6" s="32">
        <v>8</v>
      </c>
      <c r="J6" s="32">
        <v>8</v>
      </c>
      <c r="K6" s="32">
        <v>8</v>
      </c>
      <c r="L6" s="32">
        <v>8</v>
      </c>
      <c r="M6" s="33"/>
    </row>
    <row r="7" spans="1:246">
      <c r="A7" s="31">
        <v>2</v>
      </c>
      <c r="B7" s="34" t="s">
        <v>78</v>
      </c>
      <c r="C7" s="31" t="s">
        <v>0</v>
      </c>
      <c r="D7" s="32">
        <v>100</v>
      </c>
      <c r="E7" s="47">
        <v>100</v>
      </c>
      <c r="F7" s="32">
        <v>100</v>
      </c>
      <c r="G7" s="32">
        <v>100</v>
      </c>
      <c r="H7" s="32">
        <v>100</v>
      </c>
      <c r="I7" s="32">
        <v>100</v>
      </c>
      <c r="J7" s="32">
        <v>100</v>
      </c>
      <c r="K7" s="32">
        <v>100</v>
      </c>
      <c r="L7" s="32">
        <v>100</v>
      </c>
      <c r="M7" s="33"/>
    </row>
    <row r="8" spans="1:246">
      <c r="A8" s="31" t="s">
        <v>31</v>
      </c>
      <c r="B8" s="34" t="s">
        <v>79</v>
      </c>
      <c r="C8" s="31" t="s">
        <v>80</v>
      </c>
      <c r="D8" s="132">
        <v>1421</v>
      </c>
      <c r="E8" s="133">
        <v>1310</v>
      </c>
      <c r="F8" s="132">
        <v>1421</v>
      </c>
      <c r="G8" s="132">
        <v>1421</v>
      </c>
      <c r="H8" s="132">
        <v>1421</v>
      </c>
      <c r="I8" s="132">
        <v>1421</v>
      </c>
      <c r="J8" s="132">
        <v>1310</v>
      </c>
      <c r="K8" s="132">
        <v>1310</v>
      </c>
      <c r="L8" s="132">
        <v>1310</v>
      </c>
      <c r="M8" s="33"/>
    </row>
    <row r="9" spans="1:246">
      <c r="A9" s="31">
        <v>3</v>
      </c>
      <c r="B9" s="36" t="s">
        <v>222</v>
      </c>
      <c r="C9" s="31" t="s">
        <v>81</v>
      </c>
      <c r="D9" s="32"/>
      <c r="E9" s="47"/>
      <c r="F9" s="32"/>
      <c r="G9" s="32"/>
      <c r="H9" s="32"/>
      <c r="I9" s="32"/>
      <c r="J9" s="32"/>
      <c r="K9" s="32"/>
      <c r="L9" s="32"/>
      <c r="M9" s="33"/>
    </row>
    <row r="10" spans="1:246">
      <c r="A10" s="134" t="s">
        <v>31</v>
      </c>
      <c r="B10" s="45" t="s">
        <v>223</v>
      </c>
      <c r="C10" s="40" t="s">
        <v>81</v>
      </c>
      <c r="D10" s="41">
        <v>980</v>
      </c>
      <c r="E10" s="41">
        <v>1030</v>
      </c>
      <c r="F10" s="41">
        <v>980</v>
      </c>
      <c r="G10" s="41">
        <v>980</v>
      </c>
      <c r="H10" s="41">
        <v>1030</v>
      </c>
      <c r="I10" s="41">
        <v>1030</v>
      </c>
      <c r="J10" s="41">
        <v>1030</v>
      </c>
      <c r="K10" s="41">
        <v>1030</v>
      </c>
      <c r="L10" s="41">
        <v>1080</v>
      </c>
      <c r="M10" s="33"/>
    </row>
    <row r="11" spans="1:246">
      <c r="A11" s="134" t="s">
        <v>31</v>
      </c>
      <c r="B11" s="45" t="s">
        <v>224</v>
      </c>
      <c r="C11" s="40" t="s">
        <v>81</v>
      </c>
      <c r="D11" s="41">
        <v>1108</v>
      </c>
      <c r="E11" s="41">
        <v>1030</v>
      </c>
      <c r="F11" s="48">
        <v>1288</v>
      </c>
      <c r="G11" s="41">
        <v>1348</v>
      </c>
      <c r="H11" s="41">
        <v>1162</v>
      </c>
      <c r="I11" s="41">
        <v>1152</v>
      </c>
      <c r="J11" s="41">
        <v>1110</v>
      </c>
      <c r="K11" s="41">
        <f>6060/5</f>
        <v>1212</v>
      </c>
      <c r="L11" s="41">
        <f>L10</f>
        <v>1080</v>
      </c>
      <c r="M11" s="33"/>
    </row>
    <row r="12" spans="1:246">
      <c r="A12" s="31">
        <v>4</v>
      </c>
      <c r="B12" s="39" t="s">
        <v>297</v>
      </c>
      <c r="C12" s="31" t="s">
        <v>81</v>
      </c>
      <c r="D12" s="43" t="s">
        <v>298</v>
      </c>
      <c r="E12" s="49"/>
      <c r="F12" s="49" t="s">
        <v>299</v>
      </c>
      <c r="G12" s="43" t="s">
        <v>300</v>
      </c>
      <c r="H12" s="43" t="s">
        <v>301</v>
      </c>
      <c r="I12" s="43" t="s">
        <v>302</v>
      </c>
      <c r="J12" s="43" t="s">
        <v>303</v>
      </c>
      <c r="K12" s="43" t="s">
        <v>303</v>
      </c>
      <c r="L12" s="43">
        <v>32</v>
      </c>
      <c r="M12" s="33"/>
    </row>
    <row r="13" spans="1:246">
      <c r="A13" s="31">
        <v>5</v>
      </c>
      <c r="B13" s="34" t="s">
        <v>82</v>
      </c>
      <c r="C13" s="31" t="s">
        <v>83</v>
      </c>
      <c r="D13" s="132">
        <v>423</v>
      </c>
      <c r="E13" s="132">
        <v>558</v>
      </c>
      <c r="F13" s="132">
        <v>486</v>
      </c>
      <c r="G13" s="132">
        <v>480</v>
      </c>
      <c r="H13" s="132">
        <v>528</v>
      </c>
      <c r="I13" s="132">
        <v>557</v>
      </c>
      <c r="J13" s="132">
        <v>558</v>
      </c>
      <c r="K13" s="132">
        <v>558</v>
      </c>
      <c r="L13" s="132">
        <v>580</v>
      </c>
      <c r="M13" s="33"/>
    </row>
    <row r="14" spans="1:246">
      <c r="A14" s="31">
        <v>6</v>
      </c>
      <c r="B14" s="34" t="s">
        <v>85</v>
      </c>
      <c r="C14" s="31" t="s">
        <v>84</v>
      </c>
      <c r="D14" s="135">
        <v>13.5</v>
      </c>
      <c r="E14" s="132">
        <v>17.5</v>
      </c>
      <c r="F14" s="132">
        <v>15.43</v>
      </c>
      <c r="G14" s="132">
        <v>16.100000000000001</v>
      </c>
      <c r="H14" s="132">
        <v>16.23</v>
      </c>
      <c r="I14" s="132">
        <v>17.7</v>
      </c>
      <c r="J14" s="132">
        <v>17.5</v>
      </c>
      <c r="K14" s="132">
        <v>17.5</v>
      </c>
      <c r="L14" s="136">
        <v>18</v>
      </c>
      <c r="M14" s="33"/>
    </row>
    <row r="15" spans="1:246">
      <c r="A15" s="31">
        <v>7</v>
      </c>
      <c r="B15" s="34" t="s">
        <v>304</v>
      </c>
      <c r="C15" s="31" t="s">
        <v>86</v>
      </c>
      <c r="D15" s="135">
        <v>79</v>
      </c>
      <c r="E15" s="132">
        <v>100</v>
      </c>
      <c r="F15" s="132">
        <v>109</v>
      </c>
      <c r="G15" s="132">
        <v>110</v>
      </c>
      <c r="H15" s="132">
        <v>115</v>
      </c>
      <c r="I15" s="132">
        <v>115</v>
      </c>
      <c r="J15" s="132">
        <v>100</v>
      </c>
      <c r="K15" s="132">
        <v>100</v>
      </c>
      <c r="L15" s="135">
        <v>108</v>
      </c>
      <c r="M15" s="33"/>
    </row>
    <row r="16" spans="1:246">
      <c r="A16" s="31">
        <v>8</v>
      </c>
      <c r="B16" s="34" t="s">
        <v>87</v>
      </c>
      <c r="C16" s="31" t="s">
        <v>0</v>
      </c>
      <c r="D16" s="137">
        <f>79/122*100</f>
        <v>64.754098360655746</v>
      </c>
      <c r="E16" s="137">
        <f>100/108*100</f>
        <v>92.592592592592595</v>
      </c>
      <c r="F16" s="137">
        <f>F15/122*100</f>
        <v>89.344262295081961</v>
      </c>
      <c r="G16" s="137">
        <f>G15/122*100</f>
        <v>90.163934426229503</v>
      </c>
      <c r="H16" s="137">
        <f>H15/122*100</f>
        <v>94.262295081967224</v>
      </c>
      <c r="I16" s="137">
        <f>I15/122*100</f>
        <v>94.262295081967224</v>
      </c>
      <c r="J16" s="137">
        <f>100/108*100</f>
        <v>92.592592592592595</v>
      </c>
      <c r="K16" s="137">
        <f>100/108*100</f>
        <v>92.592592592592595</v>
      </c>
      <c r="L16" s="137">
        <v>100</v>
      </c>
      <c r="M16" s="33"/>
    </row>
    <row r="17" spans="1:13" ht="30.75" customHeight="1">
      <c r="A17" s="31">
        <v>9</v>
      </c>
      <c r="B17" s="34" t="s">
        <v>88</v>
      </c>
      <c r="C17" s="35" t="s">
        <v>89</v>
      </c>
      <c r="D17" s="134" t="s">
        <v>305</v>
      </c>
      <c r="E17" s="134" t="s">
        <v>306</v>
      </c>
      <c r="F17" s="42">
        <v>8</v>
      </c>
      <c r="G17" s="42">
        <v>7.7</v>
      </c>
      <c r="H17" s="42">
        <v>9</v>
      </c>
      <c r="I17" s="42">
        <v>7.5</v>
      </c>
      <c r="J17" s="42">
        <v>15</v>
      </c>
      <c r="K17" s="42">
        <v>15</v>
      </c>
      <c r="L17" s="138" t="s">
        <v>307</v>
      </c>
      <c r="M17" s="33"/>
    </row>
    <row r="18" spans="1:13" ht="34.5" customHeight="1">
      <c r="A18" s="31">
        <v>10</v>
      </c>
      <c r="B18" s="36" t="s">
        <v>90</v>
      </c>
      <c r="C18" s="35" t="s">
        <v>89</v>
      </c>
      <c r="D18" s="134" t="s">
        <v>308</v>
      </c>
      <c r="E18" s="134" t="s">
        <v>309</v>
      </c>
      <c r="F18" s="42">
        <v>6.3</v>
      </c>
      <c r="G18" s="42">
        <v>5.5</v>
      </c>
      <c r="H18" s="42">
        <v>8.4</v>
      </c>
      <c r="I18" s="42">
        <v>7.1</v>
      </c>
      <c r="J18" s="42">
        <v>12</v>
      </c>
      <c r="K18" s="42">
        <v>12</v>
      </c>
      <c r="L18" s="138" t="s">
        <v>310</v>
      </c>
      <c r="M18" s="33"/>
    </row>
    <row r="19" spans="1:13">
      <c r="A19" s="31">
        <v>11</v>
      </c>
      <c r="B19" s="34" t="s">
        <v>91</v>
      </c>
      <c r="C19" s="31"/>
      <c r="D19" s="134" t="s">
        <v>31</v>
      </c>
      <c r="E19" s="134" t="s">
        <v>311</v>
      </c>
      <c r="F19" s="31">
        <v>36.5</v>
      </c>
      <c r="G19" s="31">
        <v>18</v>
      </c>
      <c r="H19" s="31">
        <v>41.3</v>
      </c>
      <c r="I19" s="31">
        <v>40.299999999999997</v>
      </c>
      <c r="J19" s="31">
        <v>52</v>
      </c>
      <c r="K19" s="139">
        <v>52</v>
      </c>
      <c r="L19" s="138" t="s">
        <v>312</v>
      </c>
      <c r="M19" s="33"/>
    </row>
    <row r="20" spans="1:13" ht="51">
      <c r="A20" s="31">
        <v>12</v>
      </c>
      <c r="B20" s="39" t="s">
        <v>92</v>
      </c>
      <c r="C20" s="31" t="s">
        <v>0</v>
      </c>
      <c r="D20" s="32">
        <v>18.2</v>
      </c>
      <c r="E20" s="31" t="s">
        <v>313</v>
      </c>
      <c r="F20" s="38">
        <v>18</v>
      </c>
      <c r="G20" s="38">
        <v>17.600000000000001</v>
      </c>
      <c r="H20" s="38">
        <v>17.3</v>
      </c>
      <c r="I20" s="140" t="s">
        <v>314</v>
      </c>
      <c r="J20" s="38">
        <v>17</v>
      </c>
      <c r="K20" s="141">
        <v>17</v>
      </c>
      <c r="L20" s="135">
        <v>16.5</v>
      </c>
      <c r="M20" s="33"/>
    </row>
    <row r="21" spans="1:13" ht="35.25" customHeight="1">
      <c r="A21" s="31">
        <v>13</v>
      </c>
      <c r="B21" s="39" t="s">
        <v>225</v>
      </c>
      <c r="C21" s="31" t="s">
        <v>0</v>
      </c>
      <c r="D21" s="134" t="s">
        <v>315</v>
      </c>
      <c r="E21" s="43" t="s">
        <v>316</v>
      </c>
      <c r="F21" s="31">
        <v>98</v>
      </c>
      <c r="G21" s="31">
        <v>97.6</v>
      </c>
      <c r="H21" s="31">
        <v>96</v>
      </c>
      <c r="I21" s="31">
        <v>89</v>
      </c>
      <c r="J21" s="31">
        <v>95</v>
      </c>
      <c r="K21" s="142">
        <v>95</v>
      </c>
      <c r="L21" s="43" t="s">
        <v>316</v>
      </c>
      <c r="M21" s="281" t="s">
        <v>317</v>
      </c>
    </row>
    <row r="22" spans="1:13" ht="27.75" customHeight="1">
      <c r="A22" s="31">
        <v>14</v>
      </c>
      <c r="B22" s="34" t="s">
        <v>93</v>
      </c>
      <c r="C22" s="31" t="s">
        <v>0</v>
      </c>
      <c r="D22" s="43">
        <v>1</v>
      </c>
      <c r="E22" s="43">
        <v>1</v>
      </c>
      <c r="F22" s="143">
        <v>0.83</v>
      </c>
      <c r="G22" s="143">
        <v>0.94</v>
      </c>
      <c r="H22" s="143">
        <v>0.78</v>
      </c>
      <c r="I22" s="144">
        <v>0.98</v>
      </c>
      <c r="J22" s="144">
        <v>1</v>
      </c>
      <c r="K22" s="144">
        <v>1</v>
      </c>
      <c r="L22" s="144">
        <v>1</v>
      </c>
      <c r="M22" s="33"/>
    </row>
    <row r="23" spans="1:13" ht="53.25" customHeight="1">
      <c r="A23" s="31">
        <v>15</v>
      </c>
      <c r="B23" s="39" t="s">
        <v>94</v>
      </c>
      <c r="C23" s="31" t="s">
        <v>4</v>
      </c>
      <c r="D23" s="31">
        <v>38</v>
      </c>
      <c r="E23" s="31">
        <v>26</v>
      </c>
      <c r="F23" s="31">
        <v>8</v>
      </c>
      <c r="G23" s="31">
        <v>3</v>
      </c>
      <c r="H23" s="31">
        <v>8</v>
      </c>
      <c r="I23" s="31">
        <v>3</v>
      </c>
      <c r="J23" s="31">
        <v>4</v>
      </c>
      <c r="K23" s="31">
        <f>F23+G23+H23+I23</f>
        <v>22</v>
      </c>
      <c r="L23" s="31">
        <v>5</v>
      </c>
      <c r="M23" s="33"/>
    </row>
    <row r="24" spans="1:13" ht="63.75">
      <c r="A24" s="37" t="s">
        <v>31</v>
      </c>
      <c r="B24" s="39" t="s">
        <v>96</v>
      </c>
      <c r="C24" s="31" t="s">
        <v>4</v>
      </c>
      <c r="D24" s="145">
        <v>96</v>
      </c>
      <c r="E24" s="145">
        <v>122</v>
      </c>
      <c r="F24" s="146">
        <v>93</v>
      </c>
      <c r="G24" s="146">
        <v>96</v>
      </c>
      <c r="H24" s="146">
        <v>104</v>
      </c>
      <c r="I24" s="146">
        <v>109</v>
      </c>
      <c r="J24" s="146">
        <v>103</v>
      </c>
      <c r="K24" s="146">
        <v>103</v>
      </c>
      <c r="L24" s="146">
        <v>108</v>
      </c>
      <c r="M24" s="281" t="s">
        <v>318</v>
      </c>
    </row>
    <row r="25" spans="1:13">
      <c r="A25" s="31"/>
      <c r="B25" s="34" t="s">
        <v>319</v>
      </c>
      <c r="C25" s="31" t="s">
        <v>0</v>
      </c>
      <c r="D25" s="46">
        <v>5.5</v>
      </c>
      <c r="E25" s="147">
        <v>5</v>
      </c>
      <c r="F25" s="46" t="s">
        <v>320</v>
      </c>
      <c r="G25" s="46" t="s">
        <v>321</v>
      </c>
      <c r="H25" s="46" t="s">
        <v>322</v>
      </c>
      <c r="I25" s="31" t="s">
        <v>320</v>
      </c>
      <c r="J25" s="31" t="s">
        <v>323</v>
      </c>
      <c r="K25" s="31" t="s">
        <v>323</v>
      </c>
      <c r="L25" s="31" t="s">
        <v>324</v>
      </c>
      <c r="M25" s="33"/>
    </row>
    <row r="26" spans="1:13">
      <c r="A26" s="31">
        <v>17</v>
      </c>
      <c r="B26" s="34" t="s">
        <v>135</v>
      </c>
      <c r="C26" s="148" t="s">
        <v>2</v>
      </c>
      <c r="D26" s="135">
        <v>287.11099999999999</v>
      </c>
      <c r="E26" s="135">
        <v>288.72800000000001</v>
      </c>
      <c r="F26" s="135">
        <v>313.52600000000001</v>
      </c>
      <c r="G26" s="135">
        <v>309.822</v>
      </c>
      <c r="H26" s="135">
        <v>306.56900000000002</v>
      </c>
      <c r="I26" s="149">
        <v>311.03100000000001</v>
      </c>
      <c r="J26" s="43" t="s">
        <v>325</v>
      </c>
      <c r="K26" s="43" t="s">
        <v>325</v>
      </c>
      <c r="L26" s="150">
        <f>332*96.5/100</f>
        <v>320.38</v>
      </c>
      <c r="M26" s="151"/>
    </row>
    <row r="27" spans="1:13">
      <c r="A27" s="31"/>
      <c r="B27" s="34" t="s">
        <v>134</v>
      </c>
      <c r="C27" s="148" t="s">
        <v>0</v>
      </c>
      <c r="D27" s="43">
        <v>92</v>
      </c>
      <c r="E27" s="43">
        <v>96.3</v>
      </c>
      <c r="F27" s="43">
        <v>97.7</v>
      </c>
      <c r="G27" s="44">
        <v>97.82</v>
      </c>
      <c r="H27" s="44">
        <v>96.75</v>
      </c>
      <c r="I27" s="152">
        <v>98</v>
      </c>
      <c r="J27" s="43" t="s">
        <v>326</v>
      </c>
      <c r="K27" s="43" t="s">
        <v>326</v>
      </c>
      <c r="L27" s="43" t="s">
        <v>327</v>
      </c>
      <c r="M27" s="33"/>
    </row>
    <row r="28" spans="1:13">
      <c r="A28" s="154">
        <v>18</v>
      </c>
      <c r="B28" s="155" t="s">
        <v>328</v>
      </c>
      <c r="C28" s="135" t="s">
        <v>329</v>
      </c>
      <c r="D28" s="132" t="s">
        <v>330</v>
      </c>
      <c r="E28" s="132" t="s">
        <v>331</v>
      </c>
      <c r="F28" s="132" t="s">
        <v>332</v>
      </c>
      <c r="G28" s="132" t="s">
        <v>333</v>
      </c>
      <c r="H28" s="132" t="s">
        <v>334</v>
      </c>
      <c r="I28" s="132" t="s">
        <v>335</v>
      </c>
      <c r="J28" s="132" t="s">
        <v>336</v>
      </c>
      <c r="K28" s="132" t="s">
        <v>337</v>
      </c>
      <c r="L28" s="132" t="s">
        <v>331</v>
      </c>
      <c r="M28" s="153"/>
    </row>
    <row r="29" spans="1:13">
      <c r="A29" s="359">
        <v>19</v>
      </c>
      <c r="B29" s="360" t="s">
        <v>338</v>
      </c>
      <c r="C29" s="361" t="s">
        <v>339</v>
      </c>
      <c r="D29" s="362">
        <v>114</v>
      </c>
      <c r="E29" s="362">
        <v>110</v>
      </c>
      <c r="F29" s="362">
        <v>106</v>
      </c>
      <c r="G29" s="362">
        <v>110</v>
      </c>
      <c r="H29" s="362" t="s">
        <v>340</v>
      </c>
      <c r="I29" s="362" t="s">
        <v>341</v>
      </c>
      <c r="J29" s="362">
        <v>112</v>
      </c>
      <c r="K29" s="362">
        <v>112</v>
      </c>
      <c r="L29" s="362">
        <v>110</v>
      </c>
      <c r="M29" s="363"/>
    </row>
    <row r="30" spans="1:13">
      <c r="A30" s="359"/>
      <c r="B30" s="360"/>
      <c r="C30" s="361"/>
      <c r="D30" s="362"/>
      <c r="E30" s="362"/>
      <c r="F30" s="362"/>
      <c r="G30" s="362"/>
      <c r="H30" s="362"/>
      <c r="I30" s="362"/>
      <c r="J30" s="362"/>
      <c r="K30" s="362"/>
      <c r="L30" s="362"/>
      <c r="M30" s="364"/>
    </row>
  </sheetData>
  <mergeCells count="24">
    <mergeCell ref="K29:K30"/>
    <mergeCell ref="L29:L30"/>
    <mergeCell ref="M29:M30"/>
    <mergeCell ref="F29:F30"/>
    <mergeCell ref="G29:G30"/>
    <mergeCell ref="H29:H30"/>
    <mergeCell ref="I29:I30"/>
    <mergeCell ref="J29:J30"/>
    <mergeCell ref="A29:A30"/>
    <mergeCell ref="B29:B30"/>
    <mergeCell ref="C29:C30"/>
    <mergeCell ref="D29:D30"/>
    <mergeCell ref="E29:E30"/>
    <mergeCell ref="F4:K4"/>
    <mergeCell ref="L4:L5"/>
    <mergeCell ref="A1:B1"/>
    <mergeCell ref="M4:M5"/>
    <mergeCell ref="A2:M2"/>
    <mergeCell ref="A3:M3"/>
    <mergeCell ref="A4:A5"/>
    <mergeCell ref="B4:B5"/>
    <mergeCell ref="C4:C5"/>
    <mergeCell ref="D4:D5"/>
    <mergeCell ref="E4:E5"/>
  </mergeCells>
  <pageMargins left="0.7" right="0.24" top="0.75" bottom="0.51" header="0.3" footer="0.3"/>
  <pageSetup paperSize="9" scale="69" fitToHeight="0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4"/>
  <sheetViews>
    <sheetView topLeftCell="A10" workbookViewId="0">
      <selection activeCell="I123" sqref="I123"/>
    </sheetView>
  </sheetViews>
  <sheetFormatPr defaultColWidth="9.140625" defaultRowHeight="18.75"/>
  <cols>
    <col min="1" max="1" width="6.42578125" style="15" customWidth="1"/>
    <col min="2" max="2" width="49" style="15" customWidth="1"/>
    <col min="3" max="3" width="11.42578125" style="15" customWidth="1"/>
    <col min="4" max="4" width="13.42578125" style="15" customWidth="1"/>
    <col min="5" max="5" width="13.140625" style="15" customWidth="1"/>
    <col min="6" max="10" width="9.140625" style="15"/>
    <col min="11" max="11" width="12.28515625" style="15" customWidth="1"/>
    <col min="12" max="12" width="13.42578125" style="15" customWidth="1"/>
    <col min="13" max="16384" width="9.140625" style="15"/>
  </cols>
  <sheetData>
    <row r="1" spans="1:12">
      <c r="A1" s="365" t="s">
        <v>98</v>
      </c>
      <c r="B1" s="365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7.5" customHeight="1">
      <c r="A2" s="366" t="s">
        <v>247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2" ht="33.75" customHeight="1">
      <c r="A3" s="367" t="e">
        <f>'5. Y tế'!A3:L3</f>
        <v>#REF!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s="7" customFormat="1" ht="18.75" customHeight="1">
      <c r="A4" s="338" t="s">
        <v>26</v>
      </c>
      <c r="B4" s="319" t="s">
        <v>27</v>
      </c>
      <c r="C4" s="319" t="s">
        <v>76</v>
      </c>
      <c r="D4" s="349" t="s">
        <v>137</v>
      </c>
      <c r="E4" s="351" t="s">
        <v>50</v>
      </c>
      <c r="F4" s="346" t="s">
        <v>39</v>
      </c>
      <c r="G4" s="346"/>
      <c r="H4" s="346"/>
      <c r="I4" s="346"/>
      <c r="J4" s="346"/>
      <c r="K4" s="346"/>
      <c r="L4" s="346" t="s">
        <v>243</v>
      </c>
    </row>
    <row r="5" spans="1:12" s="7" customFormat="1" ht="49.5">
      <c r="A5" s="339"/>
      <c r="B5" s="319"/>
      <c r="C5" s="319"/>
      <c r="D5" s="350"/>
      <c r="E5" s="351"/>
      <c r="F5" s="1" t="s">
        <v>19</v>
      </c>
      <c r="G5" s="1" t="s">
        <v>21</v>
      </c>
      <c r="H5" s="1" t="s">
        <v>23</v>
      </c>
      <c r="I5" s="1" t="s">
        <v>296</v>
      </c>
      <c r="J5" s="1" t="s">
        <v>24</v>
      </c>
      <c r="K5" s="1" t="s">
        <v>20</v>
      </c>
      <c r="L5" s="346"/>
    </row>
    <row r="6" spans="1:12" s="7" customFormat="1">
      <c r="A6" s="101" t="s">
        <v>6</v>
      </c>
      <c r="B6" s="103" t="s">
        <v>97</v>
      </c>
      <c r="C6" s="103"/>
      <c r="D6" s="105"/>
      <c r="E6" s="106"/>
      <c r="F6" s="1"/>
      <c r="G6" s="1"/>
      <c r="H6" s="1"/>
      <c r="I6" s="1"/>
      <c r="J6" s="1"/>
      <c r="K6" s="1"/>
      <c r="L6" s="105"/>
    </row>
    <row r="7" spans="1:12" s="8" customFormat="1" ht="37.5">
      <c r="A7" s="11">
        <v>1</v>
      </c>
      <c r="B7" s="29" t="s">
        <v>352</v>
      </c>
      <c r="C7" s="11" t="s">
        <v>353</v>
      </c>
      <c r="D7" s="65"/>
      <c r="E7" s="65">
        <v>70</v>
      </c>
      <c r="F7" s="11" t="s">
        <v>342</v>
      </c>
      <c r="G7" s="11" t="s">
        <v>342</v>
      </c>
      <c r="H7" s="11"/>
      <c r="I7" s="11">
        <v>77</v>
      </c>
      <c r="J7" s="11">
        <v>77</v>
      </c>
      <c r="K7" s="11">
        <v>77</v>
      </c>
      <c r="L7" s="11"/>
    </row>
    <row r="8" spans="1:12" s="8" customFormat="1" ht="37.5">
      <c r="A8" s="70">
        <v>2</v>
      </c>
      <c r="B8" s="29" t="s">
        <v>354</v>
      </c>
      <c r="C8" s="11" t="s">
        <v>353</v>
      </c>
      <c r="D8" s="11"/>
      <c r="E8" s="11" t="s">
        <v>343</v>
      </c>
      <c r="F8" s="11"/>
      <c r="G8" s="11"/>
      <c r="H8" s="50"/>
      <c r="I8" s="11" t="s">
        <v>344</v>
      </c>
      <c r="J8" s="11" t="s">
        <v>343</v>
      </c>
      <c r="K8" s="11" t="s">
        <v>343</v>
      </c>
      <c r="L8" s="16"/>
    </row>
    <row r="9" spans="1:12" s="8" customFormat="1" ht="37.5">
      <c r="A9" s="11">
        <v>3</v>
      </c>
      <c r="B9" s="29" t="s">
        <v>355</v>
      </c>
      <c r="C9" s="11" t="s">
        <v>353</v>
      </c>
      <c r="D9" s="65"/>
      <c r="E9" s="65" t="s">
        <v>345</v>
      </c>
      <c r="F9" s="11"/>
      <c r="G9" s="11"/>
      <c r="H9" s="11"/>
      <c r="I9" s="11" t="s">
        <v>346</v>
      </c>
      <c r="J9" s="11">
        <v>81</v>
      </c>
      <c r="K9" s="11">
        <v>81</v>
      </c>
      <c r="L9" s="11"/>
    </row>
    <row r="10" spans="1:12" s="8" customFormat="1" ht="37.5">
      <c r="A10" s="70">
        <v>4</v>
      </c>
      <c r="B10" s="29" t="s">
        <v>356</v>
      </c>
      <c r="C10" s="11" t="s">
        <v>353</v>
      </c>
      <c r="D10" s="11"/>
      <c r="E10" s="11" t="s">
        <v>347</v>
      </c>
      <c r="F10" s="11"/>
      <c r="G10" s="11"/>
      <c r="H10" s="50"/>
      <c r="I10" s="11" t="s">
        <v>348</v>
      </c>
      <c r="J10" s="11" t="s">
        <v>349</v>
      </c>
      <c r="K10" s="11" t="s">
        <v>349</v>
      </c>
      <c r="L10" s="16"/>
    </row>
    <row r="11" spans="1:12" s="8" customFormat="1" hidden="1">
      <c r="A11" s="11">
        <v>5</v>
      </c>
      <c r="B11" s="29" t="s">
        <v>357</v>
      </c>
      <c r="C11" s="11" t="s">
        <v>383</v>
      </c>
      <c r="D11" s="65"/>
      <c r="E11" s="65"/>
      <c r="F11" s="11"/>
      <c r="G11" s="11"/>
      <c r="H11" s="11" t="s">
        <v>350</v>
      </c>
      <c r="I11" s="11" t="s">
        <v>351</v>
      </c>
      <c r="J11" s="11"/>
      <c r="K11" s="11"/>
      <c r="L11" s="11"/>
    </row>
    <row r="12" spans="1:12" s="8" customFormat="1" hidden="1">
      <c r="A12" s="70">
        <v>6</v>
      </c>
      <c r="B12" s="29" t="s">
        <v>358</v>
      </c>
      <c r="C12" s="11" t="s">
        <v>383</v>
      </c>
      <c r="D12" s="11"/>
      <c r="E12" s="11"/>
      <c r="F12" s="11"/>
      <c r="G12" s="11"/>
      <c r="H12" s="50">
        <v>1254</v>
      </c>
      <c r="I12" s="50">
        <v>12648</v>
      </c>
      <c r="J12" s="11"/>
      <c r="K12" s="11"/>
      <c r="L12" s="16"/>
    </row>
    <row r="13" spans="1:12" s="107" customFormat="1">
      <c r="A13" s="71" t="s">
        <v>7</v>
      </c>
      <c r="B13" s="71" t="s">
        <v>99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>
      <c r="A14" s="250">
        <v>1</v>
      </c>
      <c r="B14" s="22" t="s">
        <v>100</v>
      </c>
      <c r="C14" s="11" t="s">
        <v>0</v>
      </c>
      <c r="D14" s="65">
        <v>60</v>
      </c>
      <c r="E14" s="65">
        <v>100</v>
      </c>
      <c r="F14" s="65">
        <v>57</v>
      </c>
      <c r="G14" s="65">
        <v>67</v>
      </c>
      <c r="H14" s="65">
        <v>73</v>
      </c>
      <c r="I14" s="65">
        <v>85</v>
      </c>
      <c r="J14" s="65">
        <v>100</v>
      </c>
      <c r="K14" s="65">
        <v>100</v>
      </c>
      <c r="L14" s="65">
        <v>100</v>
      </c>
    </row>
    <row r="15" spans="1:12">
      <c r="A15" s="250">
        <v>2</v>
      </c>
      <c r="B15" s="22" t="s">
        <v>226</v>
      </c>
      <c r="C15" s="250" t="s">
        <v>0</v>
      </c>
      <c r="D15" s="65">
        <v>100</v>
      </c>
      <c r="E15" s="65">
        <v>100</v>
      </c>
      <c r="F15" s="65">
        <v>100</v>
      </c>
      <c r="G15" s="65">
        <v>100</v>
      </c>
      <c r="H15" s="65">
        <v>100</v>
      </c>
      <c r="I15" s="65">
        <v>100</v>
      </c>
      <c r="J15" s="65">
        <v>100</v>
      </c>
      <c r="K15" s="65">
        <v>100</v>
      </c>
      <c r="L15" s="65">
        <v>100</v>
      </c>
    </row>
    <row r="16" spans="1:12" s="159" customFormat="1" ht="37.5">
      <c r="A16" s="156">
        <v>3</v>
      </c>
      <c r="B16" s="158" t="s">
        <v>372</v>
      </c>
      <c r="C16" s="157" t="s">
        <v>0</v>
      </c>
      <c r="D16" s="104">
        <v>60</v>
      </c>
      <c r="E16" s="51">
        <v>100</v>
      </c>
      <c r="F16" s="63" t="s">
        <v>359</v>
      </c>
      <c r="G16" s="63" t="s">
        <v>360</v>
      </c>
      <c r="H16" s="63" t="s">
        <v>361</v>
      </c>
      <c r="I16" s="63" t="s">
        <v>362</v>
      </c>
      <c r="J16" s="63" t="s">
        <v>363</v>
      </c>
      <c r="K16" s="63" t="s">
        <v>364</v>
      </c>
      <c r="L16" s="63">
        <v>100</v>
      </c>
    </row>
    <row r="17" spans="1:12" s="9" customFormat="1">
      <c r="A17" s="251" t="s">
        <v>8</v>
      </c>
      <c r="B17" s="252" t="s">
        <v>365</v>
      </c>
      <c r="C17" s="253"/>
      <c r="D17" s="160"/>
      <c r="E17" s="160"/>
      <c r="F17" s="160"/>
      <c r="G17" s="160"/>
      <c r="H17" s="160"/>
      <c r="I17" s="160"/>
      <c r="J17" s="160"/>
      <c r="K17" s="160"/>
      <c r="L17" s="160"/>
    </row>
    <row r="18" spans="1:12" s="9" customFormat="1">
      <c r="A18" s="254">
        <v>1</v>
      </c>
      <c r="B18" s="255" t="s">
        <v>366</v>
      </c>
      <c r="C18" s="253" t="s">
        <v>4</v>
      </c>
      <c r="D18" s="160">
        <v>97</v>
      </c>
      <c r="E18" s="160">
        <v>122</v>
      </c>
      <c r="F18" s="160">
        <v>101</v>
      </c>
      <c r="G18" s="160">
        <v>103</v>
      </c>
      <c r="H18" s="160">
        <v>119</v>
      </c>
      <c r="I18" s="160">
        <v>119</v>
      </c>
      <c r="J18" s="160">
        <v>108</v>
      </c>
      <c r="K18" s="160">
        <v>108</v>
      </c>
      <c r="L18" s="256"/>
    </row>
    <row r="19" spans="1:12" s="159" customFormat="1">
      <c r="A19" s="257">
        <v>2</v>
      </c>
      <c r="B19" s="258" t="s">
        <v>367</v>
      </c>
      <c r="C19" s="259" t="s">
        <v>0</v>
      </c>
      <c r="D19" s="51">
        <v>80</v>
      </c>
      <c r="E19" s="51">
        <v>100</v>
      </c>
      <c r="F19" s="51">
        <v>83</v>
      </c>
      <c r="G19" s="51">
        <v>84</v>
      </c>
      <c r="H19" s="51">
        <v>97.5</v>
      </c>
      <c r="I19" s="51">
        <v>97.5</v>
      </c>
      <c r="J19" s="51">
        <v>100</v>
      </c>
      <c r="K19" s="51">
        <v>100</v>
      </c>
      <c r="L19" s="51">
        <v>100</v>
      </c>
    </row>
    <row r="20" spans="1:12" ht="37.5">
      <c r="A20" s="280" t="s">
        <v>1</v>
      </c>
      <c r="B20" s="260" t="s">
        <v>384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</row>
    <row r="21" spans="1:12" ht="37.5">
      <c r="A21" s="250">
        <v>1</v>
      </c>
      <c r="B21" s="22" t="s">
        <v>368</v>
      </c>
      <c r="C21" s="250" t="s">
        <v>0</v>
      </c>
      <c r="D21" s="261"/>
      <c r="E21" s="261"/>
      <c r="F21" s="261"/>
      <c r="G21" s="261"/>
      <c r="H21" s="261"/>
      <c r="I21" s="261"/>
      <c r="J21" s="261"/>
      <c r="K21" s="261"/>
      <c r="L21" s="250">
        <v>80</v>
      </c>
    </row>
    <row r="22" spans="1:12">
      <c r="A22" s="250">
        <v>2</v>
      </c>
      <c r="B22" s="22" t="s">
        <v>369</v>
      </c>
      <c r="C22" s="250" t="s">
        <v>0</v>
      </c>
      <c r="D22" s="261"/>
      <c r="E22" s="261"/>
      <c r="F22" s="261"/>
      <c r="G22" s="261"/>
      <c r="H22" s="261"/>
      <c r="I22" s="261"/>
      <c r="J22" s="261"/>
      <c r="K22" s="261"/>
      <c r="L22" s="250">
        <v>50</v>
      </c>
    </row>
    <row r="23" spans="1:12" ht="56.25">
      <c r="A23" s="250">
        <v>3</v>
      </c>
      <c r="B23" s="22" t="s">
        <v>370</v>
      </c>
      <c r="C23" s="250" t="s">
        <v>0</v>
      </c>
      <c r="D23" s="262"/>
      <c r="E23" s="262"/>
      <c r="F23" s="262"/>
      <c r="G23" s="262"/>
      <c r="H23" s="262"/>
      <c r="I23" s="262"/>
      <c r="J23" s="262"/>
      <c r="K23" s="262"/>
      <c r="L23" s="250">
        <v>50</v>
      </c>
    </row>
    <row r="24" spans="1:12" ht="56.25">
      <c r="A24" s="250">
        <v>4</v>
      </c>
      <c r="B24" s="22" t="s">
        <v>371</v>
      </c>
      <c r="C24" s="250" t="s">
        <v>0</v>
      </c>
      <c r="D24" s="262"/>
      <c r="E24" s="262"/>
      <c r="F24" s="262"/>
      <c r="G24" s="262"/>
      <c r="H24" s="262"/>
      <c r="I24" s="262"/>
      <c r="J24" s="262"/>
      <c r="K24" s="262"/>
      <c r="L24" s="250">
        <v>50</v>
      </c>
    </row>
  </sheetData>
  <mergeCells count="10">
    <mergeCell ref="E4:E5"/>
    <mergeCell ref="F4:K4"/>
    <mergeCell ref="L4:L5"/>
    <mergeCell ref="A2:L2"/>
    <mergeCell ref="A3:L3"/>
    <mergeCell ref="A1:B1"/>
    <mergeCell ref="A4:A5"/>
    <mergeCell ref="B4:B5"/>
    <mergeCell ref="C4:C5"/>
    <mergeCell ref="D4:D5"/>
  </mergeCells>
  <pageMargins left="0.7" right="0.44" top="0.43" bottom="0.36" header="0.3" footer="0.3"/>
  <pageSetup paperSize="9" scale="81" fitToHeight="0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0"/>
  <sheetViews>
    <sheetView topLeftCell="A2" zoomScale="85" zoomScaleNormal="85" workbookViewId="0">
      <selection activeCell="I123" sqref="I123"/>
    </sheetView>
  </sheetViews>
  <sheetFormatPr defaultRowHeight="18.75"/>
  <cols>
    <col min="1" max="1" width="6.42578125" style="21" customWidth="1"/>
    <col min="2" max="2" width="66.140625" style="21" customWidth="1"/>
    <col min="3" max="3" width="19.28515625" style="23" customWidth="1"/>
    <col min="4" max="13" width="13.7109375" style="21" customWidth="1"/>
    <col min="14" max="255" width="9.140625" style="21"/>
    <col min="256" max="256" width="6.42578125" style="21" customWidth="1"/>
    <col min="257" max="257" width="66.140625" style="21" customWidth="1"/>
    <col min="258" max="258" width="19.28515625" style="21" customWidth="1"/>
    <col min="259" max="259" width="13.28515625" style="21" bestFit="1" customWidth="1"/>
    <col min="260" max="261" width="14.85546875" style="21" bestFit="1" customWidth="1"/>
    <col min="262" max="511" width="9.140625" style="21"/>
    <col min="512" max="512" width="6.42578125" style="21" customWidth="1"/>
    <col min="513" max="513" width="66.140625" style="21" customWidth="1"/>
    <col min="514" max="514" width="19.28515625" style="21" customWidth="1"/>
    <col min="515" max="515" width="13.28515625" style="21" bestFit="1" customWidth="1"/>
    <col min="516" max="517" width="14.85546875" style="21" bestFit="1" customWidth="1"/>
    <col min="518" max="767" width="9.140625" style="21"/>
    <col min="768" max="768" width="6.42578125" style="21" customWidth="1"/>
    <col min="769" max="769" width="66.140625" style="21" customWidth="1"/>
    <col min="770" max="770" width="19.28515625" style="21" customWidth="1"/>
    <col min="771" max="771" width="13.28515625" style="21" bestFit="1" customWidth="1"/>
    <col min="772" max="773" width="14.85546875" style="21" bestFit="1" customWidth="1"/>
    <col min="774" max="1023" width="9.140625" style="21"/>
    <col min="1024" max="1024" width="6.42578125" style="21" customWidth="1"/>
    <col min="1025" max="1025" width="66.140625" style="21" customWidth="1"/>
    <col min="1026" max="1026" width="19.28515625" style="21" customWidth="1"/>
    <col min="1027" max="1027" width="13.28515625" style="21" bestFit="1" customWidth="1"/>
    <col min="1028" max="1029" width="14.85546875" style="21" bestFit="1" customWidth="1"/>
    <col min="1030" max="1279" width="9.140625" style="21"/>
    <col min="1280" max="1280" width="6.42578125" style="21" customWidth="1"/>
    <col min="1281" max="1281" width="66.140625" style="21" customWidth="1"/>
    <col min="1282" max="1282" width="19.28515625" style="21" customWidth="1"/>
    <col min="1283" max="1283" width="13.28515625" style="21" bestFit="1" customWidth="1"/>
    <col min="1284" max="1285" width="14.85546875" style="21" bestFit="1" customWidth="1"/>
    <col min="1286" max="1535" width="9.140625" style="21"/>
    <col min="1536" max="1536" width="6.42578125" style="21" customWidth="1"/>
    <col min="1537" max="1537" width="66.140625" style="21" customWidth="1"/>
    <col min="1538" max="1538" width="19.28515625" style="21" customWidth="1"/>
    <col min="1539" max="1539" width="13.28515625" style="21" bestFit="1" customWidth="1"/>
    <col min="1540" max="1541" width="14.85546875" style="21" bestFit="1" customWidth="1"/>
    <col min="1542" max="1791" width="9.140625" style="21"/>
    <col min="1792" max="1792" width="6.42578125" style="21" customWidth="1"/>
    <col min="1793" max="1793" width="66.140625" style="21" customWidth="1"/>
    <col min="1794" max="1794" width="19.28515625" style="21" customWidth="1"/>
    <col min="1795" max="1795" width="13.28515625" style="21" bestFit="1" customWidth="1"/>
    <col min="1796" max="1797" width="14.85546875" style="21" bestFit="1" customWidth="1"/>
    <col min="1798" max="2047" width="9.140625" style="21"/>
    <col min="2048" max="2048" width="6.42578125" style="21" customWidth="1"/>
    <col min="2049" max="2049" width="66.140625" style="21" customWidth="1"/>
    <col min="2050" max="2050" width="19.28515625" style="21" customWidth="1"/>
    <col min="2051" max="2051" width="13.28515625" style="21" bestFit="1" customWidth="1"/>
    <col min="2052" max="2053" width="14.85546875" style="21" bestFit="1" customWidth="1"/>
    <col min="2054" max="2303" width="9.140625" style="21"/>
    <col min="2304" max="2304" width="6.42578125" style="21" customWidth="1"/>
    <col min="2305" max="2305" width="66.140625" style="21" customWidth="1"/>
    <col min="2306" max="2306" width="19.28515625" style="21" customWidth="1"/>
    <col min="2307" max="2307" width="13.28515625" style="21" bestFit="1" customWidth="1"/>
    <col min="2308" max="2309" width="14.85546875" style="21" bestFit="1" customWidth="1"/>
    <col min="2310" max="2559" width="9.140625" style="21"/>
    <col min="2560" max="2560" width="6.42578125" style="21" customWidth="1"/>
    <col min="2561" max="2561" width="66.140625" style="21" customWidth="1"/>
    <col min="2562" max="2562" width="19.28515625" style="21" customWidth="1"/>
    <col min="2563" max="2563" width="13.28515625" style="21" bestFit="1" customWidth="1"/>
    <col min="2564" max="2565" width="14.85546875" style="21" bestFit="1" customWidth="1"/>
    <col min="2566" max="2815" width="9.140625" style="21"/>
    <col min="2816" max="2816" width="6.42578125" style="21" customWidth="1"/>
    <col min="2817" max="2817" width="66.140625" style="21" customWidth="1"/>
    <col min="2818" max="2818" width="19.28515625" style="21" customWidth="1"/>
    <col min="2819" max="2819" width="13.28515625" style="21" bestFit="1" customWidth="1"/>
    <col min="2820" max="2821" width="14.85546875" style="21" bestFit="1" customWidth="1"/>
    <col min="2822" max="3071" width="9.140625" style="21"/>
    <col min="3072" max="3072" width="6.42578125" style="21" customWidth="1"/>
    <col min="3073" max="3073" width="66.140625" style="21" customWidth="1"/>
    <col min="3074" max="3074" width="19.28515625" style="21" customWidth="1"/>
    <col min="3075" max="3075" width="13.28515625" style="21" bestFit="1" customWidth="1"/>
    <col min="3076" max="3077" width="14.85546875" style="21" bestFit="1" customWidth="1"/>
    <col min="3078" max="3327" width="9.140625" style="21"/>
    <col min="3328" max="3328" width="6.42578125" style="21" customWidth="1"/>
    <col min="3329" max="3329" width="66.140625" style="21" customWidth="1"/>
    <col min="3330" max="3330" width="19.28515625" style="21" customWidth="1"/>
    <col min="3331" max="3331" width="13.28515625" style="21" bestFit="1" customWidth="1"/>
    <col min="3332" max="3333" width="14.85546875" style="21" bestFit="1" customWidth="1"/>
    <col min="3334" max="3583" width="9.140625" style="21"/>
    <col min="3584" max="3584" width="6.42578125" style="21" customWidth="1"/>
    <col min="3585" max="3585" width="66.140625" style="21" customWidth="1"/>
    <col min="3586" max="3586" width="19.28515625" style="21" customWidth="1"/>
    <col min="3587" max="3587" width="13.28515625" style="21" bestFit="1" customWidth="1"/>
    <col min="3588" max="3589" width="14.85546875" style="21" bestFit="1" customWidth="1"/>
    <col min="3590" max="3839" width="9.140625" style="21"/>
    <col min="3840" max="3840" width="6.42578125" style="21" customWidth="1"/>
    <col min="3841" max="3841" width="66.140625" style="21" customWidth="1"/>
    <col min="3842" max="3842" width="19.28515625" style="21" customWidth="1"/>
    <col min="3843" max="3843" width="13.28515625" style="21" bestFit="1" customWidth="1"/>
    <col min="3844" max="3845" width="14.85546875" style="21" bestFit="1" customWidth="1"/>
    <col min="3846" max="4095" width="9.140625" style="21"/>
    <col min="4096" max="4096" width="6.42578125" style="21" customWidth="1"/>
    <col min="4097" max="4097" width="66.140625" style="21" customWidth="1"/>
    <col min="4098" max="4098" width="19.28515625" style="21" customWidth="1"/>
    <col min="4099" max="4099" width="13.28515625" style="21" bestFit="1" customWidth="1"/>
    <col min="4100" max="4101" width="14.85546875" style="21" bestFit="1" customWidth="1"/>
    <col min="4102" max="4351" width="9.140625" style="21"/>
    <col min="4352" max="4352" width="6.42578125" style="21" customWidth="1"/>
    <col min="4353" max="4353" width="66.140625" style="21" customWidth="1"/>
    <col min="4354" max="4354" width="19.28515625" style="21" customWidth="1"/>
    <col min="4355" max="4355" width="13.28515625" style="21" bestFit="1" customWidth="1"/>
    <col min="4356" max="4357" width="14.85546875" style="21" bestFit="1" customWidth="1"/>
    <col min="4358" max="4607" width="9.140625" style="21"/>
    <col min="4608" max="4608" width="6.42578125" style="21" customWidth="1"/>
    <col min="4609" max="4609" width="66.140625" style="21" customWidth="1"/>
    <col min="4610" max="4610" width="19.28515625" style="21" customWidth="1"/>
    <col min="4611" max="4611" width="13.28515625" style="21" bestFit="1" customWidth="1"/>
    <col min="4612" max="4613" width="14.85546875" style="21" bestFit="1" customWidth="1"/>
    <col min="4614" max="4863" width="9.140625" style="21"/>
    <col min="4864" max="4864" width="6.42578125" style="21" customWidth="1"/>
    <col min="4865" max="4865" width="66.140625" style="21" customWidth="1"/>
    <col min="4866" max="4866" width="19.28515625" style="21" customWidth="1"/>
    <col min="4867" max="4867" width="13.28515625" style="21" bestFit="1" customWidth="1"/>
    <col min="4868" max="4869" width="14.85546875" style="21" bestFit="1" customWidth="1"/>
    <col min="4870" max="5119" width="9.140625" style="21"/>
    <col min="5120" max="5120" width="6.42578125" style="21" customWidth="1"/>
    <col min="5121" max="5121" width="66.140625" style="21" customWidth="1"/>
    <col min="5122" max="5122" width="19.28515625" style="21" customWidth="1"/>
    <col min="5123" max="5123" width="13.28515625" style="21" bestFit="1" customWidth="1"/>
    <col min="5124" max="5125" width="14.85546875" style="21" bestFit="1" customWidth="1"/>
    <col min="5126" max="5375" width="9.140625" style="21"/>
    <col min="5376" max="5376" width="6.42578125" style="21" customWidth="1"/>
    <col min="5377" max="5377" width="66.140625" style="21" customWidth="1"/>
    <col min="5378" max="5378" width="19.28515625" style="21" customWidth="1"/>
    <col min="5379" max="5379" width="13.28515625" style="21" bestFit="1" customWidth="1"/>
    <col min="5380" max="5381" width="14.85546875" style="21" bestFit="1" customWidth="1"/>
    <col min="5382" max="5631" width="9.140625" style="21"/>
    <col min="5632" max="5632" width="6.42578125" style="21" customWidth="1"/>
    <col min="5633" max="5633" width="66.140625" style="21" customWidth="1"/>
    <col min="5634" max="5634" width="19.28515625" style="21" customWidth="1"/>
    <col min="5635" max="5635" width="13.28515625" style="21" bestFit="1" customWidth="1"/>
    <col min="5636" max="5637" width="14.85546875" style="21" bestFit="1" customWidth="1"/>
    <col min="5638" max="5887" width="9.140625" style="21"/>
    <col min="5888" max="5888" width="6.42578125" style="21" customWidth="1"/>
    <col min="5889" max="5889" width="66.140625" style="21" customWidth="1"/>
    <col min="5890" max="5890" width="19.28515625" style="21" customWidth="1"/>
    <col min="5891" max="5891" width="13.28515625" style="21" bestFit="1" customWidth="1"/>
    <col min="5892" max="5893" width="14.85546875" style="21" bestFit="1" customWidth="1"/>
    <col min="5894" max="6143" width="9.140625" style="21"/>
    <col min="6144" max="6144" width="6.42578125" style="21" customWidth="1"/>
    <col min="6145" max="6145" width="66.140625" style="21" customWidth="1"/>
    <col min="6146" max="6146" width="19.28515625" style="21" customWidth="1"/>
    <col min="6147" max="6147" width="13.28515625" style="21" bestFit="1" customWidth="1"/>
    <col min="6148" max="6149" width="14.85546875" style="21" bestFit="1" customWidth="1"/>
    <col min="6150" max="6399" width="9.140625" style="21"/>
    <col min="6400" max="6400" width="6.42578125" style="21" customWidth="1"/>
    <col min="6401" max="6401" width="66.140625" style="21" customWidth="1"/>
    <col min="6402" max="6402" width="19.28515625" style="21" customWidth="1"/>
    <col min="6403" max="6403" width="13.28515625" style="21" bestFit="1" customWidth="1"/>
    <col min="6404" max="6405" width="14.85546875" style="21" bestFit="1" customWidth="1"/>
    <col min="6406" max="6655" width="9.140625" style="21"/>
    <col min="6656" max="6656" width="6.42578125" style="21" customWidth="1"/>
    <col min="6657" max="6657" width="66.140625" style="21" customWidth="1"/>
    <col min="6658" max="6658" width="19.28515625" style="21" customWidth="1"/>
    <col min="6659" max="6659" width="13.28515625" style="21" bestFit="1" customWidth="1"/>
    <col min="6660" max="6661" width="14.85546875" style="21" bestFit="1" customWidth="1"/>
    <col min="6662" max="6911" width="9.140625" style="21"/>
    <col min="6912" max="6912" width="6.42578125" style="21" customWidth="1"/>
    <col min="6913" max="6913" width="66.140625" style="21" customWidth="1"/>
    <col min="6914" max="6914" width="19.28515625" style="21" customWidth="1"/>
    <col min="6915" max="6915" width="13.28515625" style="21" bestFit="1" customWidth="1"/>
    <col min="6916" max="6917" width="14.85546875" style="21" bestFit="1" customWidth="1"/>
    <col min="6918" max="7167" width="9.140625" style="21"/>
    <col min="7168" max="7168" width="6.42578125" style="21" customWidth="1"/>
    <col min="7169" max="7169" width="66.140625" style="21" customWidth="1"/>
    <col min="7170" max="7170" width="19.28515625" style="21" customWidth="1"/>
    <col min="7171" max="7171" width="13.28515625" style="21" bestFit="1" customWidth="1"/>
    <col min="7172" max="7173" width="14.85546875" style="21" bestFit="1" customWidth="1"/>
    <col min="7174" max="7423" width="9.140625" style="21"/>
    <col min="7424" max="7424" width="6.42578125" style="21" customWidth="1"/>
    <col min="7425" max="7425" width="66.140625" style="21" customWidth="1"/>
    <col min="7426" max="7426" width="19.28515625" style="21" customWidth="1"/>
    <col min="7427" max="7427" width="13.28515625" style="21" bestFit="1" customWidth="1"/>
    <col min="7428" max="7429" width="14.85546875" style="21" bestFit="1" customWidth="1"/>
    <col min="7430" max="7679" width="9.140625" style="21"/>
    <col min="7680" max="7680" width="6.42578125" style="21" customWidth="1"/>
    <col min="7681" max="7681" width="66.140625" style="21" customWidth="1"/>
    <col min="7682" max="7682" width="19.28515625" style="21" customWidth="1"/>
    <col min="7683" max="7683" width="13.28515625" style="21" bestFit="1" customWidth="1"/>
    <col min="7684" max="7685" width="14.85546875" style="21" bestFit="1" customWidth="1"/>
    <col min="7686" max="7935" width="9.140625" style="21"/>
    <col min="7936" max="7936" width="6.42578125" style="21" customWidth="1"/>
    <col min="7937" max="7937" width="66.140625" style="21" customWidth="1"/>
    <col min="7938" max="7938" width="19.28515625" style="21" customWidth="1"/>
    <col min="7939" max="7939" width="13.28515625" style="21" bestFit="1" customWidth="1"/>
    <col min="7940" max="7941" width="14.85546875" style="21" bestFit="1" customWidth="1"/>
    <col min="7942" max="8191" width="9.140625" style="21"/>
    <col min="8192" max="8192" width="6.42578125" style="21" customWidth="1"/>
    <col min="8193" max="8193" width="66.140625" style="21" customWidth="1"/>
    <col min="8194" max="8194" width="19.28515625" style="21" customWidth="1"/>
    <col min="8195" max="8195" width="13.28515625" style="21" bestFit="1" customWidth="1"/>
    <col min="8196" max="8197" width="14.85546875" style="21" bestFit="1" customWidth="1"/>
    <col min="8198" max="8447" width="9.140625" style="21"/>
    <col min="8448" max="8448" width="6.42578125" style="21" customWidth="1"/>
    <col min="8449" max="8449" width="66.140625" style="21" customWidth="1"/>
    <col min="8450" max="8450" width="19.28515625" style="21" customWidth="1"/>
    <col min="8451" max="8451" width="13.28515625" style="21" bestFit="1" customWidth="1"/>
    <col min="8452" max="8453" width="14.85546875" style="21" bestFit="1" customWidth="1"/>
    <col min="8454" max="8703" width="9.140625" style="21"/>
    <col min="8704" max="8704" width="6.42578125" style="21" customWidth="1"/>
    <col min="8705" max="8705" width="66.140625" style="21" customWidth="1"/>
    <col min="8706" max="8706" width="19.28515625" style="21" customWidth="1"/>
    <col min="8707" max="8707" width="13.28515625" style="21" bestFit="1" customWidth="1"/>
    <col min="8708" max="8709" width="14.85546875" style="21" bestFit="1" customWidth="1"/>
    <col min="8710" max="8959" width="9.140625" style="21"/>
    <col min="8960" max="8960" width="6.42578125" style="21" customWidth="1"/>
    <col min="8961" max="8961" width="66.140625" style="21" customWidth="1"/>
    <col min="8962" max="8962" width="19.28515625" style="21" customWidth="1"/>
    <col min="8963" max="8963" width="13.28515625" style="21" bestFit="1" customWidth="1"/>
    <col min="8964" max="8965" width="14.85546875" style="21" bestFit="1" customWidth="1"/>
    <col min="8966" max="9215" width="9.140625" style="21"/>
    <col min="9216" max="9216" width="6.42578125" style="21" customWidth="1"/>
    <col min="9217" max="9217" width="66.140625" style="21" customWidth="1"/>
    <col min="9218" max="9218" width="19.28515625" style="21" customWidth="1"/>
    <col min="9219" max="9219" width="13.28515625" style="21" bestFit="1" customWidth="1"/>
    <col min="9220" max="9221" width="14.85546875" style="21" bestFit="1" customWidth="1"/>
    <col min="9222" max="9471" width="9.140625" style="21"/>
    <col min="9472" max="9472" width="6.42578125" style="21" customWidth="1"/>
    <col min="9473" max="9473" width="66.140625" style="21" customWidth="1"/>
    <col min="9474" max="9474" width="19.28515625" style="21" customWidth="1"/>
    <col min="9475" max="9475" width="13.28515625" style="21" bestFit="1" customWidth="1"/>
    <col min="9476" max="9477" width="14.85546875" style="21" bestFit="1" customWidth="1"/>
    <col min="9478" max="9727" width="9.140625" style="21"/>
    <col min="9728" max="9728" width="6.42578125" style="21" customWidth="1"/>
    <col min="9729" max="9729" width="66.140625" style="21" customWidth="1"/>
    <col min="9730" max="9730" width="19.28515625" style="21" customWidth="1"/>
    <col min="9731" max="9731" width="13.28515625" style="21" bestFit="1" customWidth="1"/>
    <col min="9732" max="9733" width="14.85546875" style="21" bestFit="1" customWidth="1"/>
    <col min="9734" max="9983" width="9.140625" style="21"/>
    <col min="9984" max="9984" width="6.42578125" style="21" customWidth="1"/>
    <col min="9985" max="9985" width="66.140625" style="21" customWidth="1"/>
    <col min="9986" max="9986" width="19.28515625" style="21" customWidth="1"/>
    <col min="9987" max="9987" width="13.28515625" style="21" bestFit="1" customWidth="1"/>
    <col min="9988" max="9989" width="14.85546875" style="21" bestFit="1" customWidth="1"/>
    <col min="9990" max="10239" width="9.140625" style="21"/>
    <col min="10240" max="10240" width="6.42578125" style="21" customWidth="1"/>
    <col min="10241" max="10241" width="66.140625" style="21" customWidth="1"/>
    <col min="10242" max="10242" width="19.28515625" style="21" customWidth="1"/>
    <col min="10243" max="10243" width="13.28515625" style="21" bestFit="1" customWidth="1"/>
    <col min="10244" max="10245" width="14.85546875" style="21" bestFit="1" customWidth="1"/>
    <col min="10246" max="10495" width="9.140625" style="21"/>
    <col min="10496" max="10496" width="6.42578125" style="21" customWidth="1"/>
    <col min="10497" max="10497" width="66.140625" style="21" customWidth="1"/>
    <col min="10498" max="10498" width="19.28515625" style="21" customWidth="1"/>
    <col min="10499" max="10499" width="13.28515625" style="21" bestFit="1" customWidth="1"/>
    <col min="10500" max="10501" width="14.85546875" style="21" bestFit="1" customWidth="1"/>
    <col min="10502" max="10751" width="9.140625" style="21"/>
    <col min="10752" max="10752" width="6.42578125" style="21" customWidth="1"/>
    <col min="10753" max="10753" width="66.140625" style="21" customWidth="1"/>
    <col min="10754" max="10754" width="19.28515625" style="21" customWidth="1"/>
    <col min="10755" max="10755" width="13.28515625" style="21" bestFit="1" customWidth="1"/>
    <col min="10756" max="10757" width="14.85546875" style="21" bestFit="1" customWidth="1"/>
    <col min="10758" max="11007" width="9.140625" style="21"/>
    <col min="11008" max="11008" width="6.42578125" style="21" customWidth="1"/>
    <col min="11009" max="11009" width="66.140625" style="21" customWidth="1"/>
    <col min="11010" max="11010" width="19.28515625" style="21" customWidth="1"/>
    <col min="11011" max="11011" width="13.28515625" style="21" bestFit="1" customWidth="1"/>
    <col min="11012" max="11013" width="14.85546875" style="21" bestFit="1" customWidth="1"/>
    <col min="11014" max="11263" width="9.140625" style="21"/>
    <col min="11264" max="11264" width="6.42578125" style="21" customWidth="1"/>
    <col min="11265" max="11265" width="66.140625" style="21" customWidth="1"/>
    <col min="11266" max="11266" width="19.28515625" style="21" customWidth="1"/>
    <col min="11267" max="11267" width="13.28515625" style="21" bestFit="1" customWidth="1"/>
    <col min="11268" max="11269" width="14.85546875" style="21" bestFit="1" customWidth="1"/>
    <col min="11270" max="11519" width="9.140625" style="21"/>
    <col min="11520" max="11520" width="6.42578125" style="21" customWidth="1"/>
    <col min="11521" max="11521" width="66.140625" style="21" customWidth="1"/>
    <col min="11522" max="11522" width="19.28515625" style="21" customWidth="1"/>
    <col min="11523" max="11523" width="13.28515625" style="21" bestFit="1" customWidth="1"/>
    <col min="11524" max="11525" width="14.85546875" style="21" bestFit="1" customWidth="1"/>
    <col min="11526" max="11775" width="9.140625" style="21"/>
    <col min="11776" max="11776" width="6.42578125" style="21" customWidth="1"/>
    <col min="11777" max="11777" width="66.140625" style="21" customWidth="1"/>
    <col min="11778" max="11778" width="19.28515625" style="21" customWidth="1"/>
    <col min="11779" max="11779" width="13.28515625" style="21" bestFit="1" customWidth="1"/>
    <col min="11780" max="11781" width="14.85546875" style="21" bestFit="1" customWidth="1"/>
    <col min="11782" max="12031" width="9.140625" style="21"/>
    <col min="12032" max="12032" width="6.42578125" style="21" customWidth="1"/>
    <col min="12033" max="12033" width="66.140625" style="21" customWidth="1"/>
    <col min="12034" max="12034" width="19.28515625" style="21" customWidth="1"/>
    <col min="12035" max="12035" width="13.28515625" style="21" bestFit="1" customWidth="1"/>
    <col min="12036" max="12037" width="14.85546875" style="21" bestFit="1" customWidth="1"/>
    <col min="12038" max="12287" width="9.140625" style="21"/>
    <col min="12288" max="12288" width="6.42578125" style="21" customWidth="1"/>
    <col min="12289" max="12289" width="66.140625" style="21" customWidth="1"/>
    <col min="12290" max="12290" width="19.28515625" style="21" customWidth="1"/>
    <col min="12291" max="12291" width="13.28515625" style="21" bestFit="1" customWidth="1"/>
    <col min="12292" max="12293" width="14.85546875" style="21" bestFit="1" customWidth="1"/>
    <col min="12294" max="12543" width="9.140625" style="21"/>
    <col min="12544" max="12544" width="6.42578125" style="21" customWidth="1"/>
    <col min="12545" max="12545" width="66.140625" style="21" customWidth="1"/>
    <col min="12546" max="12546" width="19.28515625" style="21" customWidth="1"/>
    <col min="12547" max="12547" width="13.28515625" style="21" bestFit="1" customWidth="1"/>
    <col min="12548" max="12549" width="14.85546875" style="21" bestFit="1" customWidth="1"/>
    <col min="12550" max="12799" width="9.140625" style="21"/>
    <col min="12800" max="12800" width="6.42578125" style="21" customWidth="1"/>
    <col min="12801" max="12801" width="66.140625" style="21" customWidth="1"/>
    <col min="12802" max="12802" width="19.28515625" style="21" customWidth="1"/>
    <col min="12803" max="12803" width="13.28515625" style="21" bestFit="1" customWidth="1"/>
    <col min="12804" max="12805" width="14.85546875" style="21" bestFit="1" customWidth="1"/>
    <col min="12806" max="13055" width="9.140625" style="21"/>
    <col min="13056" max="13056" width="6.42578125" style="21" customWidth="1"/>
    <col min="13057" max="13057" width="66.140625" style="21" customWidth="1"/>
    <col min="13058" max="13058" width="19.28515625" style="21" customWidth="1"/>
    <col min="13059" max="13059" width="13.28515625" style="21" bestFit="1" customWidth="1"/>
    <col min="13060" max="13061" width="14.85546875" style="21" bestFit="1" customWidth="1"/>
    <col min="13062" max="13311" width="9.140625" style="21"/>
    <col min="13312" max="13312" width="6.42578125" style="21" customWidth="1"/>
    <col min="13313" max="13313" width="66.140625" style="21" customWidth="1"/>
    <col min="13314" max="13314" width="19.28515625" style="21" customWidth="1"/>
    <col min="13315" max="13315" width="13.28515625" style="21" bestFit="1" customWidth="1"/>
    <col min="13316" max="13317" width="14.85546875" style="21" bestFit="1" customWidth="1"/>
    <col min="13318" max="13567" width="9.140625" style="21"/>
    <col min="13568" max="13568" width="6.42578125" style="21" customWidth="1"/>
    <col min="13569" max="13569" width="66.140625" style="21" customWidth="1"/>
    <col min="13570" max="13570" width="19.28515625" style="21" customWidth="1"/>
    <col min="13571" max="13571" width="13.28515625" style="21" bestFit="1" customWidth="1"/>
    <col min="13572" max="13573" width="14.85546875" style="21" bestFit="1" customWidth="1"/>
    <col min="13574" max="13823" width="9.140625" style="21"/>
    <col min="13824" max="13824" width="6.42578125" style="21" customWidth="1"/>
    <col min="13825" max="13825" width="66.140625" style="21" customWidth="1"/>
    <col min="13826" max="13826" width="19.28515625" style="21" customWidth="1"/>
    <col min="13827" max="13827" width="13.28515625" style="21" bestFit="1" customWidth="1"/>
    <col min="13828" max="13829" width="14.85546875" style="21" bestFit="1" customWidth="1"/>
    <col min="13830" max="14079" width="9.140625" style="21"/>
    <col min="14080" max="14080" width="6.42578125" style="21" customWidth="1"/>
    <col min="14081" max="14081" width="66.140625" style="21" customWidth="1"/>
    <col min="14082" max="14082" width="19.28515625" style="21" customWidth="1"/>
    <col min="14083" max="14083" width="13.28515625" style="21" bestFit="1" customWidth="1"/>
    <col min="14084" max="14085" width="14.85546875" style="21" bestFit="1" customWidth="1"/>
    <col min="14086" max="14335" width="9.140625" style="21"/>
    <col min="14336" max="14336" width="6.42578125" style="21" customWidth="1"/>
    <col min="14337" max="14337" width="66.140625" style="21" customWidth="1"/>
    <col min="14338" max="14338" width="19.28515625" style="21" customWidth="1"/>
    <col min="14339" max="14339" width="13.28515625" style="21" bestFit="1" customWidth="1"/>
    <col min="14340" max="14341" width="14.85546875" style="21" bestFit="1" customWidth="1"/>
    <col min="14342" max="14591" width="9.140625" style="21"/>
    <col min="14592" max="14592" width="6.42578125" style="21" customWidth="1"/>
    <col min="14593" max="14593" width="66.140625" style="21" customWidth="1"/>
    <col min="14594" max="14594" width="19.28515625" style="21" customWidth="1"/>
    <col min="14595" max="14595" width="13.28515625" style="21" bestFit="1" customWidth="1"/>
    <col min="14596" max="14597" width="14.85546875" style="21" bestFit="1" customWidth="1"/>
    <col min="14598" max="14847" width="9.140625" style="21"/>
    <col min="14848" max="14848" width="6.42578125" style="21" customWidth="1"/>
    <col min="14849" max="14849" width="66.140625" style="21" customWidth="1"/>
    <col min="14850" max="14850" width="19.28515625" style="21" customWidth="1"/>
    <col min="14851" max="14851" width="13.28515625" style="21" bestFit="1" customWidth="1"/>
    <col min="14852" max="14853" width="14.85546875" style="21" bestFit="1" customWidth="1"/>
    <col min="14854" max="15103" width="9.140625" style="21"/>
    <col min="15104" max="15104" width="6.42578125" style="21" customWidth="1"/>
    <col min="15105" max="15105" width="66.140625" style="21" customWidth="1"/>
    <col min="15106" max="15106" width="19.28515625" style="21" customWidth="1"/>
    <col min="15107" max="15107" width="13.28515625" style="21" bestFit="1" customWidth="1"/>
    <col min="15108" max="15109" width="14.85546875" style="21" bestFit="1" customWidth="1"/>
    <col min="15110" max="15359" width="9.140625" style="21"/>
    <col min="15360" max="15360" width="6.42578125" style="21" customWidth="1"/>
    <col min="15361" max="15361" width="66.140625" style="21" customWidth="1"/>
    <col min="15362" max="15362" width="19.28515625" style="21" customWidth="1"/>
    <col min="15363" max="15363" width="13.28515625" style="21" bestFit="1" customWidth="1"/>
    <col min="15364" max="15365" width="14.85546875" style="21" bestFit="1" customWidth="1"/>
    <col min="15366" max="15615" width="9.140625" style="21"/>
    <col min="15616" max="15616" width="6.42578125" style="21" customWidth="1"/>
    <col min="15617" max="15617" width="66.140625" style="21" customWidth="1"/>
    <col min="15618" max="15618" width="19.28515625" style="21" customWidth="1"/>
    <col min="15619" max="15619" width="13.28515625" style="21" bestFit="1" customWidth="1"/>
    <col min="15620" max="15621" width="14.85546875" style="21" bestFit="1" customWidth="1"/>
    <col min="15622" max="15871" width="9.140625" style="21"/>
    <col min="15872" max="15872" width="6.42578125" style="21" customWidth="1"/>
    <col min="15873" max="15873" width="66.140625" style="21" customWidth="1"/>
    <col min="15874" max="15874" width="19.28515625" style="21" customWidth="1"/>
    <col min="15875" max="15875" width="13.28515625" style="21" bestFit="1" customWidth="1"/>
    <col min="15876" max="15877" width="14.85546875" style="21" bestFit="1" customWidth="1"/>
    <col min="15878" max="16127" width="9.140625" style="21"/>
    <col min="16128" max="16128" width="6.42578125" style="21" customWidth="1"/>
    <col min="16129" max="16129" width="66.140625" style="21" customWidth="1"/>
    <col min="16130" max="16130" width="19.28515625" style="21" customWidth="1"/>
    <col min="16131" max="16131" width="13.28515625" style="21" bestFit="1" customWidth="1"/>
    <col min="16132" max="16133" width="14.85546875" style="21" bestFit="1" customWidth="1"/>
    <col min="16134" max="16384" width="9.140625" style="21"/>
  </cols>
  <sheetData>
    <row r="1" spans="1:13" s="8" customFormat="1">
      <c r="A1" s="368" t="s">
        <v>115</v>
      </c>
      <c r="B1" s="368"/>
      <c r="C1" s="18"/>
    </row>
    <row r="2" spans="1:13" s="8" customFormat="1" ht="24.75" customHeight="1">
      <c r="A2" s="348" t="s">
        <v>248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3" s="19" customFormat="1" ht="23.25" customHeight="1">
      <c r="A3" s="369" t="e">
        <f>'6. Thông tin'!A3:L3</f>
        <v>#REF!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13" s="20" customFormat="1" ht="37.5" customHeight="1">
      <c r="A4" s="370" t="s">
        <v>9</v>
      </c>
      <c r="B4" s="370" t="s">
        <v>101</v>
      </c>
      <c r="C4" s="370" t="s">
        <v>102</v>
      </c>
      <c r="D4" s="349" t="s">
        <v>137</v>
      </c>
      <c r="E4" s="351" t="s">
        <v>50</v>
      </c>
      <c r="F4" s="346" t="s">
        <v>39</v>
      </c>
      <c r="G4" s="346"/>
      <c r="H4" s="346"/>
      <c r="I4" s="346"/>
      <c r="J4" s="346"/>
      <c r="K4" s="346"/>
      <c r="L4" s="346" t="s">
        <v>243</v>
      </c>
    </row>
    <row r="5" spans="1:13" s="20" customFormat="1" ht="56.25" customHeight="1">
      <c r="A5" s="371"/>
      <c r="B5" s="371"/>
      <c r="C5" s="371"/>
      <c r="D5" s="350"/>
      <c r="E5" s="351"/>
      <c r="F5" s="1" t="s">
        <v>19</v>
      </c>
      <c r="G5" s="1" t="s">
        <v>21</v>
      </c>
      <c r="H5" s="1" t="s">
        <v>23</v>
      </c>
      <c r="I5" s="1" t="s">
        <v>296</v>
      </c>
      <c r="J5" s="1" t="s">
        <v>24</v>
      </c>
      <c r="K5" s="1" t="s">
        <v>20</v>
      </c>
      <c r="L5" s="346"/>
    </row>
    <row r="6" spans="1:13" s="8" customFormat="1" ht="29.25" customHeight="1">
      <c r="A6" s="63">
        <v>1</v>
      </c>
      <c r="B6" s="68" t="s">
        <v>232</v>
      </c>
      <c r="C6" s="63" t="s">
        <v>0</v>
      </c>
      <c r="D6" s="51"/>
      <c r="E6" s="263">
        <v>20</v>
      </c>
      <c r="F6" s="51">
        <v>2.7</v>
      </c>
      <c r="G6" s="51">
        <v>6.4</v>
      </c>
      <c r="H6" s="263">
        <v>10</v>
      </c>
      <c r="I6" s="51">
        <v>17.600000000000001</v>
      </c>
      <c r="J6" s="51">
        <v>18.5</v>
      </c>
      <c r="K6" s="51">
        <v>18.5</v>
      </c>
      <c r="L6" s="263">
        <v>20</v>
      </c>
    </row>
    <row r="7" spans="1:13" s="8" customFormat="1" ht="29.25" customHeight="1">
      <c r="A7" s="63">
        <v>2</v>
      </c>
      <c r="B7" s="68" t="s">
        <v>105</v>
      </c>
      <c r="C7" s="63" t="s">
        <v>0</v>
      </c>
      <c r="D7" s="264">
        <v>8.3000000000000007</v>
      </c>
      <c r="E7" s="263">
        <v>20</v>
      </c>
      <c r="F7" s="51">
        <v>8.3000000000000007</v>
      </c>
      <c r="G7" s="265">
        <v>25</v>
      </c>
      <c r="H7" s="263">
        <v>50</v>
      </c>
      <c r="I7" s="51">
        <v>41.7</v>
      </c>
      <c r="J7" s="263">
        <v>50</v>
      </c>
      <c r="K7" s="263">
        <v>50</v>
      </c>
      <c r="L7" s="263">
        <v>50</v>
      </c>
    </row>
    <row r="8" spans="1:13" s="8" customFormat="1" ht="29.25" customHeight="1">
      <c r="A8" s="63">
        <v>3</v>
      </c>
      <c r="B8" s="68" t="s">
        <v>106</v>
      </c>
      <c r="C8" s="63" t="s">
        <v>0</v>
      </c>
      <c r="D8" s="51">
        <v>18.8</v>
      </c>
      <c r="E8" s="263">
        <v>60</v>
      </c>
      <c r="F8" s="51">
        <v>18.8</v>
      </c>
      <c r="G8" s="51">
        <v>21.3</v>
      </c>
      <c r="H8" s="51">
        <v>25.4</v>
      </c>
      <c r="I8" s="51">
        <v>27.9</v>
      </c>
      <c r="J8" s="51">
        <v>27.7</v>
      </c>
      <c r="K8" s="51">
        <v>27.7</v>
      </c>
      <c r="L8" s="263">
        <v>30</v>
      </c>
    </row>
    <row r="9" spans="1:13" s="8" customFormat="1" ht="29.25" customHeight="1">
      <c r="A9" s="266">
        <v>4</v>
      </c>
      <c r="B9" s="267" t="s">
        <v>107</v>
      </c>
      <c r="C9" s="266" t="s">
        <v>0</v>
      </c>
      <c r="D9" s="268">
        <v>56.9</v>
      </c>
      <c r="E9" s="269">
        <v>72</v>
      </c>
      <c r="F9" s="270">
        <v>61.4</v>
      </c>
      <c r="G9" s="270">
        <v>65.5</v>
      </c>
      <c r="H9" s="270">
        <v>71.400000000000006</v>
      </c>
      <c r="I9" s="270">
        <v>85.3</v>
      </c>
      <c r="J9" s="271">
        <v>86</v>
      </c>
      <c r="K9" s="271">
        <v>86</v>
      </c>
      <c r="L9" s="271">
        <v>86</v>
      </c>
      <c r="M9" s="179"/>
    </row>
    <row r="10" spans="1:13" s="8" customFormat="1" ht="29.25" customHeight="1">
      <c r="A10" s="266">
        <v>5</v>
      </c>
      <c r="B10" s="267" t="s">
        <v>108</v>
      </c>
      <c r="C10" s="266" t="s">
        <v>0</v>
      </c>
      <c r="D10" s="268">
        <v>82.2</v>
      </c>
      <c r="E10" s="269">
        <v>83</v>
      </c>
      <c r="F10" s="269">
        <v>85</v>
      </c>
      <c r="G10" s="268">
        <v>92.1</v>
      </c>
      <c r="H10" s="269">
        <v>89</v>
      </c>
      <c r="I10" s="268">
        <v>92.1</v>
      </c>
      <c r="J10" s="269">
        <v>93</v>
      </c>
      <c r="K10" s="269">
        <v>93</v>
      </c>
      <c r="L10" s="269">
        <v>95</v>
      </c>
    </row>
    <row r="11" spans="1:13" s="8" customFormat="1" ht="29.25" customHeight="1">
      <c r="A11" s="266">
        <v>6</v>
      </c>
      <c r="B11" s="267" t="s">
        <v>109</v>
      </c>
      <c r="C11" s="272" t="s">
        <v>0</v>
      </c>
      <c r="D11" s="270">
        <v>80.7</v>
      </c>
      <c r="E11" s="273">
        <v>85</v>
      </c>
      <c r="F11" s="270">
        <v>82.2</v>
      </c>
      <c r="G11" s="270">
        <v>84.1</v>
      </c>
      <c r="H11" s="270">
        <v>85.1</v>
      </c>
      <c r="I11" s="270">
        <v>87.4</v>
      </c>
      <c r="J11" s="271">
        <v>88</v>
      </c>
      <c r="K11" s="271">
        <v>88</v>
      </c>
      <c r="L11" s="271">
        <v>88</v>
      </c>
    </row>
    <row r="12" spans="1:13" s="8" customFormat="1" ht="29.25" customHeight="1">
      <c r="A12" s="63">
        <v>7</v>
      </c>
      <c r="B12" s="68" t="s">
        <v>110</v>
      </c>
      <c r="C12" s="63" t="s">
        <v>103</v>
      </c>
      <c r="D12" s="63">
        <v>6</v>
      </c>
      <c r="E12" s="63">
        <v>6</v>
      </c>
      <c r="F12" s="63">
        <v>2</v>
      </c>
      <c r="G12" s="63">
        <v>1</v>
      </c>
      <c r="H12" s="63">
        <v>1</v>
      </c>
      <c r="I12" s="63">
        <v>2</v>
      </c>
      <c r="J12" s="63">
        <v>0</v>
      </c>
      <c r="K12" s="63">
        <v>6</v>
      </c>
      <c r="L12" s="63">
        <v>8</v>
      </c>
    </row>
    <row r="13" spans="1:13" s="8" customFormat="1" ht="29.25" customHeight="1">
      <c r="A13" s="63">
        <v>8</v>
      </c>
      <c r="B13" s="68" t="s">
        <v>111</v>
      </c>
      <c r="C13" s="63" t="s">
        <v>103</v>
      </c>
      <c r="D13" s="63">
        <v>2</v>
      </c>
      <c r="E13" s="63">
        <v>7</v>
      </c>
      <c r="F13" s="63">
        <v>2</v>
      </c>
      <c r="G13" s="63">
        <v>2</v>
      </c>
      <c r="H13" s="63">
        <v>2</v>
      </c>
      <c r="I13" s="63">
        <v>7</v>
      </c>
      <c r="J13" s="63">
        <v>7</v>
      </c>
      <c r="K13" s="63">
        <v>20</v>
      </c>
      <c r="L13" s="63">
        <v>38</v>
      </c>
    </row>
    <row r="14" spans="1:13" s="8" customFormat="1" ht="29.25" customHeight="1">
      <c r="A14" s="63">
        <v>9</v>
      </c>
      <c r="B14" s="68" t="s">
        <v>112</v>
      </c>
      <c r="C14" s="63" t="s">
        <v>0</v>
      </c>
      <c r="D14" s="263">
        <v>28</v>
      </c>
      <c r="E14" s="263">
        <v>30</v>
      </c>
      <c r="F14" s="263">
        <v>29</v>
      </c>
      <c r="G14" s="263">
        <v>30</v>
      </c>
      <c r="H14" s="263">
        <v>31</v>
      </c>
      <c r="I14" s="51">
        <v>31.4</v>
      </c>
      <c r="J14" s="51">
        <v>31.8</v>
      </c>
      <c r="K14" s="51">
        <v>31.8</v>
      </c>
      <c r="L14" s="263">
        <v>32</v>
      </c>
    </row>
    <row r="15" spans="1:13" s="8" customFormat="1" ht="29.25" customHeight="1">
      <c r="A15" s="63">
        <v>10</v>
      </c>
      <c r="B15" s="68" t="s">
        <v>113</v>
      </c>
      <c r="C15" s="63" t="s">
        <v>0</v>
      </c>
      <c r="D15" s="263">
        <v>13</v>
      </c>
      <c r="E15" s="51">
        <v>13.5</v>
      </c>
      <c r="F15" s="263">
        <v>13</v>
      </c>
      <c r="G15" s="51">
        <v>13.3</v>
      </c>
      <c r="H15" s="263">
        <v>14</v>
      </c>
      <c r="I15" s="51">
        <v>15.1</v>
      </c>
      <c r="J15" s="51">
        <v>15.8</v>
      </c>
      <c r="K15" s="51">
        <v>15.8</v>
      </c>
      <c r="L15" s="263">
        <v>19</v>
      </c>
    </row>
    <row r="16" spans="1:13" s="8" customFormat="1" ht="29.25" customHeight="1">
      <c r="A16" s="63">
        <v>11</v>
      </c>
      <c r="B16" s="68" t="s">
        <v>114</v>
      </c>
      <c r="C16" s="63" t="s">
        <v>104</v>
      </c>
      <c r="D16" s="63">
        <v>5</v>
      </c>
      <c r="E16" s="63">
        <v>8</v>
      </c>
      <c r="F16" s="63">
        <v>2</v>
      </c>
      <c r="G16" s="63">
        <v>2</v>
      </c>
      <c r="H16" s="63">
        <v>2</v>
      </c>
      <c r="I16" s="63">
        <v>2</v>
      </c>
      <c r="J16" s="63">
        <v>1</v>
      </c>
      <c r="K16" s="63">
        <v>9</v>
      </c>
      <c r="L16" s="63">
        <v>5</v>
      </c>
    </row>
    <row r="17" spans="1:12" s="4" customFormat="1" ht="29.25" customHeight="1">
      <c r="A17" s="63">
        <v>12</v>
      </c>
      <c r="B17" s="14" t="s">
        <v>373</v>
      </c>
      <c r="C17" s="13" t="s">
        <v>374</v>
      </c>
      <c r="D17" s="50">
        <v>928</v>
      </c>
      <c r="E17" s="50">
        <v>1773</v>
      </c>
      <c r="F17" s="50">
        <v>280</v>
      </c>
      <c r="G17" s="50">
        <v>315</v>
      </c>
      <c r="H17" s="50">
        <v>321</v>
      </c>
      <c r="I17" s="50">
        <v>349</v>
      </c>
      <c r="J17" s="50">
        <v>371</v>
      </c>
      <c r="K17" s="50">
        <f>SUM(F17:J17)</f>
        <v>1636</v>
      </c>
      <c r="L17" s="130">
        <v>2489</v>
      </c>
    </row>
    <row r="18" spans="1:12" s="4" customFormat="1" ht="29.25" customHeight="1">
      <c r="A18" s="63">
        <v>13</v>
      </c>
      <c r="B18" s="60" t="s">
        <v>375</v>
      </c>
      <c r="C18" s="56" t="s">
        <v>376</v>
      </c>
      <c r="D18" s="50">
        <v>1326000</v>
      </c>
      <c r="E18" s="50">
        <v>2490000</v>
      </c>
      <c r="F18" s="50">
        <v>400000</v>
      </c>
      <c r="G18" s="50">
        <v>450100</v>
      </c>
      <c r="H18" s="50">
        <v>484500</v>
      </c>
      <c r="I18" s="50">
        <v>528241</v>
      </c>
      <c r="J18" s="50">
        <v>563890</v>
      </c>
      <c r="K18" s="50">
        <f>SUM(F18:J18)</f>
        <v>2426731</v>
      </c>
      <c r="L18" s="130">
        <f>SUM(L19:L20)</f>
        <v>3787000</v>
      </c>
    </row>
    <row r="19" spans="1:12" ht="29.25" customHeight="1">
      <c r="A19" s="274" t="s">
        <v>377</v>
      </c>
      <c r="B19" s="275" t="s">
        <v>378</v>
      </c>
      <c r="C19" s="276" t="s">
        <v>376</v>
      </c>
      <c r="D19" s="277">
        <v>44000</v>
      </c>
      <c r="E19" s="277">
        <v>64000</v>
      </c>
      <c r="F19" s="277">
        <v>10200</v>
      </c>
      <c r="G19" s="277">
        <v>13778</v>
      </c>
      <c r="H19" s="277">
        <v>15500</v>
      </c>
      <c r="I19" s="277">
        <v>18957</v>
      </c>
      <c r="J19" s="277">
        <v>18190</v>
      </c>
      <c r="K19" s="277">
        <f>SUM(F19:J19)</f>
        <v>76625</v>
      </c>
      <c r="L19" s="278">
        <v>122000</v>
      </c>
    </row>
    <row r="20" spans="1:12" ht="29.25" customHeight="1">
      <c r="A20" s="274" t="s">
        <v>377</v>
      </c>
      <c r="B20" s="275" t="s">
        <v>379</v>
      </c>
      <c r="C20" s="276" t="s">
        <v>376</v>
      </c>
      <c r="D20" s="277">
        <v>1282000</v>
      </c>
      <c r="E20" s="277">
        <v>2426000</v>
      </c>
      <c r="F20" s="277">
        <v>389800</v>
      </c>
      <c r="G20" s="277">
        <v>436322</v>
      </c>
      <c r="H20" s="277">
        <v>469000</v>
      </c>
      <c r="I20" s="277">
        <v>509284</v>
      </c>
      <c r="J20" s="277">
        <v>545700</v>
      </c>
      <c r="K20" s="277">
        <f>SUM(F20:J20)</f>
        <v>2350106</v>
      </c>
      <c r="L20" s="278">
        <v>3665000</v>
      </c>
    </row>
  </sheetData>
  <mergeCells count="10">
    <mergeCell ref="A1:B1"/>
    <mergeCell ref="A3:L3"/>
    <mergeCell ref="A2:L2"/>
    <mergeCell ref="D4:D5"/>
    <mergeCell ref="E4:E5"/>
    <mergeCell ref="F4:K4"/>
    <mergeCell ref="L4:L5"/>
    <mergeCell ref="A4:A5"/>
    <mergeCell ref="B4:B5"/>
    <mergeCell ref="C4:C5"/>
  </mergeCells>
  <pageMargins left="0.5" right="0.21" top="0.75" bottom="0.75" header="0.3" footer="0.3"/>
  <pageSetup paperSize="9" scale="65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1"/>
  <sheetViews>
    <sheetView topLeftCell="A7" zoomScale="85" zoomScaleNormal="85" workbookViewId="0">
      <selection activeCell="I123" sqref="I123"/>
    </sheetView>
  </sheetViews>
  <sheetFormatPr defaultRowHeight="18.75"/>
  <cols>
    <col min="1" max="1" width="7.42578125" style="9" customWidth="1"/>
    <col min="2" max="2" width="55.85546875" style="24" customWidth="1"/>
    <col min="3" max="3" width="20" style="24" customWidth="1"/>
    <col min="4" max="4" width="19.140625" style="25" customWidth="1"/>
    <col min="5" max="5" width="14" style="9" customWidth="1"/>
    <col min="6" max="10" width="10.85546875" style="9" customWidth="1"/>
    <col min="11" max="11" width="12.28515625" style="9" customWidth="1"/>
    <col min="12" max="12" width="11.85546875" style="9" customWidth="1"/>
    <col min="13" max="13" width="15.42578125" style="9" bestFit="1" customWidth="1"/>
    <col min="14" max="256" width="9.140625" style="9"/>
    <col min="257" max="257" width="7.42578125" style="9" customWidth="1"/>
    <col min="258" max="258" width="58.140625" style="9" customWidth="1"/>
    <col min="259" max="259" width="20" style="9" customWidth="1"/>
    <col min="260" max="260" width="19.140625" style="9" customWidth="1"/>
    <col min="261" max="512" width="9.140625" style="9"/>
    <col min="513" max="513" width="7.42578125" style="9" customWidth="1"/>
    <col min="514" max="514" width="58.140625" style="9" customWidth="1"/>
    <col min="515" max="515" width="20" style="9" customWidth="1"/>
    <col min="516" max="516" width="19.140625" style="9" customWidth="1"/>
    <col min="517" max="768" width="9.140625" style="9"/>
    <col min="769" max="769" width="7.42578125" style="9" customWidth="1"/>
    <col min="770" max="770" width="58.140625" style="9" customWidth="1"/>
    <col min="771" max="771" width="20" style="9" customWidth="1"/>
    <col min="772" max="772" width="19.140625" style="9" customWidth="1"/>
    <col min="773" max="1024" width="9.140625" style="9"/>
    <col min="1025" max="1025" width="7.42578125" style="9" customWidth="1"/>
    <col min="1026" max="1026" width="58.140625" style="9" customWidth="1"/>
    <col min="1027" max="1027" width="20" style="9" customWidth="1"/>
    <col min="1028" max="1028" width="19.140625" style="9" customWidth="1"/>
    <col min="1029" max="1280" width="9.140625" style="9"/>
    <col min="1281" max="1281" width="7.42578125" style="9" customWidth="1"/>
    <col min="1282" max="1282" width="58.140625" style="9" customWidth="1"/>
    <col min="1283" max="1283" width="20" style="9" customWidth="1"/>
    <col min="1284" max="1284" width="19.140625" style="9" customWidth="1"/>
    <col min="1285" max="1536" width="9.140625" style="9"/>
    <col min="1537" max="1537" width="7.42578125" style="9" customWidth="1"/>
    <col min="1538" max="1538" width="58.140625" style="9" customWidth="1"/>
    <col min="1539" max="1539" width="20" style="9" customWidth="1"/>
    <col min="1540" max="1540" width="19.140625" style="9" customWidth="1"/>
    <col min="1541" max="1792" width="9.140625" style="9"/>
    <col min="1793" max="1793" width="7.42578125" style="9" customWidth="1"/>
    <col min="1794" max="1794" width="58.140625" style="9" customWidth="1"/>
    <col min="1795" max="1795" width="20" style="9" customWidth="1"/>
    <col min="1796" max="1796" width="19.140625" style="9" customWidth="1"/>
    <col min="1797" max="2048" width="9.140625" style="9"/>
    <col min="2049" max="2049" width="7.42578125" style="9" customWidth="1"/>
    <col min="2050" max="2050" width="58.140625" style="9" customWidth="1"/>
    <col min="2051" max="2051" width="20" style="9" customWidth="1"/>
    <col min="2052" max="2052" width="19.140625" style="9" customWidth="1"/>
    <col min="2053" max="2304" width="9.140625" style="9"/>
    <col min="2305" max="2305" width="7.42578125" style="9" customWidth="1"/>
    <col min="2306" max="2306" width="58.140625" style="9" customWidth="1"/>
    <col min="2307" max="2307" width="20" style="9" customWidth="1"/>
    <col min="2308" max="2308" width="19.140625" style="9" customWidth="1"/>
    <col min="2309" max="2560" width="9.140625" style="9"/>
    <col min="2561" max="2561" width="7.42578125" style="9" customWidth="1"/>
    <col min="2562" max="2562" width="58.140625" style="9" customWidth="1"/>
    <col min="2563" max="2563" width="20" style="9" customWidth="1"/>
    <col min="2564" max="2564" width="19.140625" style="9" customWidth="1"/>
    <col min="2565" max="2816" width="9.140625" style="9"/>
    <col min="2817" max="2817" width="7.42578125" style="9" customWidth="1"/>
    <col min="2818" max="2818" width="58.140625" style="9" customWidth="1"/>
    <col min="2819" max="2819" width="20" style="9" customWidth="1"/>
    <col min="2820" max="2820" width="19.140625" style="9" customWidth="1"/>
    <col min="2821" max="3072" width="9.140625" style="9"/>
    <col min="3073" max="3073" width="7.42578125" style="9" customWidth="1"/>
    <col min="3074" max="3074" width="58.140625" style="9" customWidth="1"/>
    <col min="3075" max="3075" width="20" style="9" customWidth="1"/>
    <col min="3076" max="3076" width="19.140625" style="9" customWidth="1"/>
    <col min="3077" max="3328" width="9.140625" style="9"/>
    <col min="3329" max="3329" width="7.42578125" style="9" customWidth="1"/>
    <col min="3330" max="3330" width="58.140625" style="9" customWidth="1"/>
    <col min="3331" max="3331" width="20" style="9" customWidth="1"/>
    <col min="3332" max="3332" width="19.140625" style="9" customWidth="1"/>
    <col min="3333" max="3584" width="9.140625" style="9"/>
    <col min="3585" max="3585" width="7.42578125" style="9" customWidth="1"/>
    <col min="3586" max="3586" width="58.140625" style="9" customWidth="1"/>
    <col min="3587" max="3587" width="20" style="9" customWidth="1"/>
    <col min="3588" max="3588" width="19.140625" style="9" customWidth="1"/>
    <col min="3589" max="3840" width="9.140625" style="9"/>
    <col min="3841" max="3841" width="7.42578125" style="9" customWidth="1"/>
    <col min="3842" max="3842" width="58.140625" style="9" customWidth="1"/>
    <col min="3843" max="3843" width="20" style="9" customWidth="1"/>
    <col min="3844" max="3844" width="19.140625" style="9" customWidth="1"/>
    <col min="3845" max="4096" width="9.140625" style="9"/>
    <col min="4097" max="4097" width="7.42578125" style="9" customWidth="1"/>
    <col min="4098" max="4098" width="58.140625" style="9" customWidth="1"/>
    <col min="4099" max="4099" width="20" style="9" customWidth="1"/>
    <col min="4100" max="4100" width="19.140625" style="9" customWidth="1"/>
    <col min="4101" max="4352" width="9.140625" style="9"/>
    <col min="4353" max="4353" width="7.42578125" style="9" customWidth="1"/>
    <col min="4354" max="4354" width="58.140625" style="9" customWidth="1"/>
    <col min="4355" max="4355" width="20" style="9" customWidth="1"/>
    <col min="4356" max="4356" width="19.140625" style="9" customWidth="1"/>
    <col min="4357" max="4608" width="9.140625" style="9"/>
    <col min="4609" max="4609" width="7.42578125" style="9" customWidth="1"/>
    <col min="4610" max="4610" width="58.140625" style="9" customWidth="1"/>
    <col min="4611" max="4611" width="20" style="9" customWidth="1"/>
    <col min="4612" max="4612" width="19.140625" style="9" customWidth="1"/>
    <col min="4613" max="4864" width="9.140625" style="9"/>
    <col min="4865" max="4865" width="7.42578125" style="9" customWidth="1"/>
    <col min="4866" max="4866" width="58.140625" style="9" customWidth="1"/>
    <col min="4867" max="4867" width="20" style="9" customWidth="1"/>
    <col min="4868" max="4868" width="19.140625" style="9" customWidth="1"/>
    <col min="4869" max="5120" width="9.140625" style="9"/>
    <col min="5121" max="5121" width="7.42578125" style="9" customWidth="1"/>
    <col min="5122" max="5122" width="58.140625" style="9" customWidth="1"/>
    <col min="5123" max="5123" width="20" style="9" customWidth="1"/>
    <col min="5124" max="5124" width="19.140625" style="9" customWidth="1"/>
    <col min="5125" max="5376" width="9.140625" style="9"/>
    <col min="5377" max="5377" width="7.42578125" style="9" customWidth="1"/>
    <col min="5378" max="5378" width="58.140625" style="9" customWidth="1"/>
    <col min="5379" max="5379" width="20" style="9" customWidth="1"/>
    <col min="5380" max="5380" width="19.140625" style="9" customWidth="1"/>
    <col min="5381" max="5632" width="9.140625" style="9"/>
    <col min="5633" max="5633" width="7.42578125" style="9" customWidth="1"/>
    <col min="5634" max="5634" width="58.140625" style="9" customWidth="1"/>
    <col min="5635" max="5635" width="20" style="9" customWidth="1"/>
    <col min="5636" max="5636" width="19.140625" style="9" customWidth="1"/>
    <col min="5637" max="5888" width="9.140625" style="9"/>
    <col min="5889" max="5889" width="7.42578125" style="9" customWidth="1"/>
    <col min="5890" max="5890" width="58.140625" style="9" customWidth="1"/>
    <col min="5891" max="5891" width="20" style="9" customWidth="1"/>
    <col min="5892" max="5892" width="19.140625" style="9" customWidth="1"/>
    <col min="5893" max="6144" width="9.140625" style="9"/>
    <col min="6145" max="6145" width="7.42578125" style="9" customWidth="1"/>
    <col min="6146" max="6146" width="58.140625" style="9" customWidth="1"/>
    <col min="6147" max="6147" width="20" style="9" customWidth="1"/>
    <col min="6148" max="6148" width="19.140625" style="9" customWidth="1"/>
    <col min="6149" max="6400" width="9.140625" style="9"/>
    <col min="6401" max="6401" width="7.42578125" style="9" customWidth="1"/>
    <col min="6402" max="6402" width="58.140625" style="9" customWidth="1"/>
    <col min="6403" max="6403" width="20" style="9" customWidth="1"/>
    <col min="6404" max="6404" width="19.140625" style="9" customWidth="1"/>
    <col min="6405" max="6656" width="9.140625" style="9"/>
    <col min="6657" max="6657" width="7.42578125" style="9" customWidth="1"/>
    <col min="6658" max="6658" width="58.140625" style="9" customWidth="1"/>
    <col min="6659" max="6659" width="20" style="9" customWidth="1"/>
    <col min="6660" max="6660" width="19.140625" style="9" customWidth="1"/>
    <col min="6661" max="6912" width="9.140625" style="9"/>
    <col min="6913" max="6913" width="7.42578125" style="9" customWidth="1"/>
    <col min="6914" max="6914" width="58.140625" style="9" customWidth="1"/>
    <col min="6915" max="6915" width="20" style="9" customWidth="1"/>
    <col min="6916" max="6916" width="19.140625" style="9" customWidth="1"/>
    <col min="6917" max="7168" width="9.140625" style="9"/>
    <col min="7169" max="7169" width="7.42578125" style="9" customWidth="1"/>
    <col min="7170" max="7170" width="58.140625" style="9" customWidth="1"/>
    <col min="7171" max="7171" width="20" style="9" customWidth="1"/>
    <col min="7172" max="7172" width="19.140625" style="9" customWidth="1"/>
    <col min="7173" max="7424" width="9.140625" style="9"/>
    <col min="7425" max="7425" width="7.42578125" style="9" customWidth="1"/>
    <col min="7426" max="7426" width="58.140625" style="9" customWidth="1"/>
    <col min="7427" max="7427" width="20" style="9" customWidth="1"/>
    <col min="7428" max="7428" width="19.140625" style="9" customWidth="1"/>
    <col min="7429" max="7680" width="9.140625" style="9"/>
    <col min="7681" max="7681" width="7.42578125" style="9" customWidth="1"/>
    <col min="7682" max="7682" width="58.140625" style="9" customWidth="1"/>
    <col min="7683" max="7683" width="20" style="9" customWidth="1"/>
    <col min="7684" max="7684" width="19.140625" style="9" customWidth="1"/>
    <col min="7685" max="7936" width="9.140625" style="9"/>
    <col min="7937" max="7937" width="7.42578125" style="9" customWidth="1"/>
    <col min="7938" max="7938" width="58.140625" style="9" customWidth="1"/>
    <col min="7939" max="7939" width="20" style="9" customWidth="1"/>
    <col min="7940" max="7940" width="19.140625" style="9" customWidth="1"/>
    <col min="7941" max="8192" width="9.140625" style="9"/>
    <col min="8193" max="8193" width="7.42578125" style="9" customWidth="1"/>
    <col min="8194" max="8194" width="58.140625" style="9" customWidth="1"/>
    <col min="8195" max="8195" width="20" style="9" customWidth="1"/>
    <col min="8196" max="8196" width="19.140625" style="9" customWidth="1"/>
    <col min="8197" max="8448" width="9.140625" style="9"/>
    <col min="8449" max="8449" width="7.42578125" style="9" customWidth="1"/>
    <col min="8450" max="8450" width="58.140625" style="9" customWidth="1"/>
    <col min="8451" max="8451" width="20" style="9" customWidth="1"/>
    <col min="8452" max="8452" width="19.140625" style="9" customWidth="1"/>
    <col min="8453" max="8704" width="9.140625" style="9"/>
    <col min="8705" max="8705" width="7.42578125" style="9" customWidth="1"/>
    <col min="8706" max="8706" width="58.140625" style="9" customWidth="1"/>
    <col min="8707" max="8707" width="20" style="9" customWidth="1"/>
    <col min="8708" max="8708" width="19.140625" style="9" customWidth="1"/>
    <col min="8709" max="8960" width="9.140625" style="9"/>
    <col min="8961" max="8961" width="7.42578125" style="9" customWidth="1"/>
    <col min="8962" max="8962" width="58.140625" style="9" customWidth="1"/>
    <col min="8963" max="8963" width="20" style="9" customWidth="1"/>
    <col min="8964" max="8964" width="19.140625" style="9" customWidth="1"/>
    <col min="8965" max="9216" width="9.140625" style="9"/>
    <col min="9217" max="9217" width="7.42578125" style="9" customWidth="1"/>
    <col min="9218" max="9218" width="58.140625" style="9" customWidth="1"/>
    <col min="9219" max="9219" width="20" style="9" customWidth="1"/>
    <col min="9220" max="9220" width="19.140625" style="9" customWidth="1"/>
    <col min="9221" max="9472" width="9.140625" style="9"/>
    <col min="9473" max="9473" width="7.42578125" style="9" customWidth="1"/>
    <col min="9474" max="9474" width="58.140625" style="9" customWidth="1"/>
    <col min="9475" max="9475" width="20" style="9" customWidth="1"/>
    <col min="9476" max="9476" width="19.140625" style="9" customWidth="1"/>
    <col min="9477" max="9728" width="9.140625" style="9"/>
    <col min="9729" max="9729" width="7.42578125" style="9" customWidth="1"/>
    <col min="9730" max="9730" width="58.140625" style="9" customWidth="1"/>
    <col min="9731" max="9731" width="20" style="9" customWidth="1"/>
    <col min="9732" max="9732" width="19.140625" style="9" customWidth="1"/>
    <col min="9733" max="9984" width="9.140625" style="9"/>
    <col min="9985" max="9985" width="7.42578125" style="9" customWidth="1"/>
    <col min="9986" max="9986" width="58.140625" style="9" customWidth="1"/>
    <col min="9987" max="9987" width="20" style="9" customWidth="1"/>
    <col min="9988" max="9988" width="19.140625" style="9" customWidth="1"/>
    <col min="9989" max="10240" width="9.140625" style="9"/>
    <col min="10241" max="10241" width="7.42578125" style="9" customWidth="1"/>
    <col min="10242" max="10242" width="58.140625" style="9" customWidth="1"/>
    <col min="10243" max="10243" width="20" style="9" customWidth="1"/>
    <col min="10244" max="10244" width="19.140625" style="9" customWidth="1"/>
    <col min="10245" max="10496" width="9.140625" style="9"/>
    <col min="10497" max="10497" width="7.42578125" style="9" customWidth="1"/>
    <col min="10498" max="10498" width="58.140625" style="9" customWidth="1"/>
    <col min="10499" max="10499" width="20" style="9" customWidth="1"/>
    <col min="10500" max="10500" width="19.140625" style="9" customWidth="1"/>
    <col min="10501" max="10752" width="9.140625" style="9"/>
    <col min="10753" max="10753" width="7.42578125" style="9" customWidth="1"/>
    <col min="10754" max="10754" width="58.140625" style="9" customWidth="1"/>
    <col min="10755" max="10755" width="20" style="9" customWidth="1"/>
    <col min="10756" max="10756" width="19.140625" style="9" customWidth="1"/>
    <col min="10757" max="11008" width="9.140625" style="9"/>
    <col min="11009" max="11009" width="7.42578125" style="9" customWidth="1"/>
    <col min="11010" max="11010" width="58.140625" style="9" customWidth="1"/>
    <col min="11011" max="11011" width="20" style="9" customWidth="1"/>
    <col min="11012" max="11012" width="19.140625" style="9" customWidth="1"/>
    <col min="11013" max="11264" width="9.140625" style="9"/>
    <col min="11265" max="11265" width="7.42578125" style="9" customWidth="1"/>
    <col min="11266" max="11266" width="58.140625" style="9" customWidth="1"/>
    <col min="11267" max="11267" width="20" style="9" customWidth="1"/>
    <col min="11268" max="11268" width="19.140625" style="9" customWidth="1"/>
    <col min="11269" max="11520" width="9.140625" style="9"/>
    <col min="11521" max="11521" width="7.42578125" style="9" customWidth="1"/>
    <col min="11522" max="11522" width="58.140625" style="9" customWidth="1"/>
    <col min="11523" max="11523" width="20" style="9" customWidth="1"/>
    <col min="11524" max="11524" width="19.140625" style="9" customWidth="1"/>
    <col min="11525" max="11776" width="9.140625" style="9"/>
    <col min="11777" max="11777" width="7.42578125" style="9" customWidth="1"/>
    <col min="11778" max="11778" width="58.140625" style="9" customWidth="1"/>
    <col min="11779" max="11779" width="20" style="9" customWidth="1"/>
    <col min="11780" max="11780" width="19.140625" style="9" customWidth="1"/>
    <col min="11781" max="12032" width="9.140625" style="9"/>
    <col min="12033" max="12033" width="7.42578125" style="9" customWidth="1"/>
    <col min="12034" max="12034" width="58.140625" style="9" customWidth="1"/>
    <col min="12035" max="12035" width="20" style="9" customWidth="1"/>
    <col min="12036" max="12036" width="19.140625" style="9" customWidth="1"/>
    <col min="12037" max="12288" width="9.140625" style="9"/>
    <col min="12289" max="12289" width="7.42578125" style="9" customWidth="1"/>
    <col min="12290" max="12290" width="58.140625" style="9" customWidth="1"/>
    <col min="12291" max="12291" width="20" style="9" customWidth="1"/>
    <col min="12292" max="12292" width="19.140625" style="9" customWidth="1"/>
    <col min="12293" max="12544" width="9.140625" style="9"/>
    <col min="12545" max="12545" width="7.42578125" style="9" customWidth="1"/>
    <col min="12546" max="12546" width="58.140625" style="9" customWidth="1"/>
    <col min="12547" max="12547" width="20" style="9" customWidth="1"/>
    <col min="12548" max="12548" width="19.140625" style="9" customWidth="1"/>
    <col min="12549" max="12800" width="9.140625" style="9"/>
    <col min="12801" max="12801" width="7.42578125" style="9" customWidth="1"/>
    <col min="12802" max="12802" width="58.140625" style="9" customWidth="1"/>
    <col min="12803" max="12803" width="20" style="9" customWidth="1"/>
    <col min="12804" max="12804" width="19.140625" style="9" customWidth="1"/>
    <col min="12805" max="13056" width="9.140625" style="9"/>
    <col min="13057" max="13057" width="7.42578125" style="9" customWidth="1"/>
    <col min="13058" max="13058" width="58.140625" style="9" customWidth="1"/>
    <col min="13059" max="13059" width="20" style="9" customWidth="1"/>
    <col min="13060" max="13060" width="19.140625" style="9" customWidth="1"/>
    <col min="13061" max="13312" width="9.140625" style="9"/>
    <col min="13313" max="13313" width="7.42578125" style="9" customWidth="1"/>
    <col min="13314" max="13314" width="58.140625" style="9" customWidth="1"/>
    <col min="13315" max="13315" width="20" style="9" customWidth="1"/>
    <col min="13316" max="13316" width="19.140625" style="9" customWidth="1"/>
    <col min="13317" max="13568" width="9.140625" style="9"/>
    <col min="13569" max="13569" width="7.42578125" style="9" customWidth="1"/>
    <col min="13570" max="13570" width="58.140625" style="9" customWidth="1"/>
    <col min="13571" max="13571" width="20" style="9" customWidth="1"/>
    <col min="13572" max="13572" width="19.140625" style="9" customWidth="1"/>
    <col min="13573" max="13824" width="9.140625" style="9"/>
    <col min="13825" max="13825" width="7.42578125" style="9" customWidth="1"/>
    <col min="13826" max="13826" width="58.140625" style="9" customWidth="1"/>
    <col min="13827" max="13827" width="20" style="9" customWidth="1"/>
    <col min="13828" max="13828" width="19.140625" style="9" customWidth="1"/>
    <col min="13829" max="14080" width="9.140625" style="9"/>
    <col min="14081" max="14081" width="7.42578125" style="9" customWidth="1"/>
    <col min="14082" max="14082" width="58.140625" style="9" customWidth="1"/>
    <col min="14083" max="14083" width="20" style="9" customWidth="1"/>
    <col min="14084" max="14084" width="19.140625" style="9" customWidth="1"/>
    <col min="14085" max="14336" width="9.140625" style="9"/>
    <col min="14337" max="14337" width="7.42578125" style="9" customWidth="1"/>
    <col min="14338" max="14338" width="58.140625" style="9" customWidth="1"/>
    <col min="14339" max="14339" width="20" style="9" customWidth="1"/>
    <col min="14340" max="14340" width="19.140625" style="9" customWidth="1"/>
    <col min="14341" max="14592" width="9.140625" style="9"/>
    <col min="14593" max="14593" width="7.42578125" style="9" customWidth="1"/>
    <col min="14594" max="14594" width="58.140625" style="9" customWidth="1"/>
    <col min="14595" max="14595" width="20" style="9" customWidth="1"/>
    <col min="14596" max="14596" width="19.140625" style="9" customWidth="1"/>
    <col min="14597" max="14848" width="9.140625" style="9"/>
    <col min="14849" max="14849" width="7.42578125" style="9" customWidth="1"/>
    <col min="14850" max="14850" width="58.140625" style="9" customWidth="1"/>
    <col min="14851" max="14851" width="20" style="9" customWidth="1"/>
    <col min="14852" max="14852" width="19.140625" style="9" customWidth="1"/>
    <col min="14853" max="15104" width="9.140625" style="9"/>
    <col min="15105" max="15105" width="7.42578125" style="9" customWidth="1"/>
    <col min="15106" max="15106" width="58.140625" style="9" customWidth="1"/>
    <col min="15107" max="15107" width="20" style="9" customWidth="1"/>
    <col min="15108" max="15108" width="19.140625" style="9" customWidth="1"/>
    <col min="15109" max="15360" width="9.140625" style="9"/>
    <col min="15361" max="15361" width="7.42578125" style="9" customWidth="1"/>
    <col min="15362" max="15362" width="58.140625" style="9" customWidth="1"/>
    <col min="15363" max="15363" width="20" style="9" customWidth="1"/>
    <col min="15364" max="15364" width="19.140625" style="9" customWidth="1"/>
    <col min="15365" max="15616" width="9.140625" style="9"/>
    <col min="15617" max="15617" width="7.42578125" style="9" customWidth="1"/>
    <col min="15618" max="15618" width="58.140625" style="9" customWidth="1"/>
    <col min="15619" max="15619" width="20" style="9" customWidth="1"/>
    <col min="15620" max="15620" width="19.140625" style="9" customWidth="1"/>
    <col min="15621" max="15872" width="9.140625" style="9"/>
    <col min="15873" max="15873" width="7.42578125" style="9" customWidth="1"/>
    <col min="15874" max="15874" width="58.140625" style="9" customWidth="1"/>
    <col min="15875" max="15875" width="20" style="9" customWidth="1"/>
    <col min="15876" max="15876" width="19.140625" style="9" customWidth="1"/>
    <col min="15877" max="16128" width="9.140625" style="9"/>
    <col min="16129" max="16129" width="7.42578125" style="9" customWidth="1"/>
    <col min="16130" max="16130" width="58.140625" style="9" customWidth="1"/>
    <col min="16131" max="16131" width="20" style="9" customWidth="1"/>
    <col min="16132" max="16132" width="19.140625" style="9" customWidth="1"/>
    <col min="16133" max="16384" width="9.140625" style="9"/>
  </cols>
  <sheetData>
    <row r="1" spans="1:12">
      <c r="A1" s="334" t="s">
        <v>133</v>
      </c>
      <c r="B1" s="334"/>
    </row>
    <row r="2" spans="1:12" s="15" customFormat="1" ht="27" customHeight="1">
      <c r="A2" s="348" t="s">
        <v>249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s="4" customFormat="1" ht="27" customHeight="1">
      <c r="A3" s="336" t="e">
        <f>'7. Văn hóa'!A3:L3</f>
        <v>#REF!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4" spans="1:12" s="17" customFormat="1" ht="18.75" customHeight="1">
      <c r="A4" s="338" t="s">
        <v>26</v>
      </c>
      <c r="B4" s="338" t="s">
        <v>116</v>
      </c>
      <c r="C4" s="338" t="s">
        <v>76</v>
      </c>
      <c r="D4" s="349" t="s">
        <v>137</v>
      </c>
      <c r="E4" s="351" t="s">
        <v>50</v>
      </c>
      <c r="F4" s="346" t="s">
        <v>39</v>
      </c>
      <c r="G4" s="346"/>
      <c r="H4" s="346"/>
      <c r="I4" s="346"/>
      <c r="J4" s="346"/>
      <c r="K4" s="346"/>
      <c r="L4" s="346" t="s">
        <v>243</v>
      </c>
    </row>
    <row r="5" spans="1:12" s="17" customFormat="1" ht="64.5" customHeight="1">
      <c r="A5" s="339"/>
      <c r="B5" s="339"/>
      <c r="C5" s="339"/>
      <c r="D5" s="350"/>
      <c r="E5" s="351"/>
      <c r="F5" s="1" t="s">
        <v>19</v>
      </c>
      <c r="G5" s="1" t="s">
        <v>21</v>
      </c>
      <c r="H5" s="1" t="s">
        <v>23</v>
      </c>
      <c r="I5" s="1" t="s">
        <v>296</v>
      </c>
      <c r="J5" s="1" t="s">
        <v>24</v>
      </c>
      <c r="K5" s="1" t="s">
        <v>20</v>
      </c>
      <c r="L5" s="346"/>
    </row>
    <row r="6" spans="1:12" s="26" customFormat="1">
      <c r="A6" s="161">
        <v>1</v>
      </c>
      <c r="B6" s="162" t="s">
        <v>117</v>
      </c>
      <c r="C6" s="161"/>
      <c r="D6" s="11"/>
      <c r="E6" s="16"/>
      <c r="F6" s="16"/>
      <c r="G6" s="16"/>
      <c r="H6" s="16"/>
      <c r="I6" s="16"/>
      <c r="J6" s="16"/>
      <c r="K6" s="16"/>
      <c r="L6" s="16"/>
    </row>
    <row r="7" spans="1:12" s="27" customFormat="1">
      <c r="A7" s="163" t="s">
        <v>118</v>
      </c>
      <c r="B7" s="164" t="s">
        <v>119</v>
      </c>
      <c r="C7" s="165" t="s">
        <v>2</v>
      </c>
      <c r="D7" s="50">
        <v>623</v>
      </c>
      <c r="E7" s="50">
        <v>300</v>
      </c>
      <c r="F7" s="50">
        <v>24</v>
      </c>
      <c r="G7" s="50">
        <v>58</v>
      </c>
      <c r="H7" s="50">
        <v>62</v>
      </c>
      <c r="I7" s="50">
        <v>68</v>
      </c>
      <c r="J7" s="50">
        <v>50</v>
      </c>
      <c r="K7" s="50">
        <f>F7+G7+H7+I7+J7</f>
        <v>262</v>
      </c>
      <c r="L7" s="50">
        <v>400</v>
      </c>
    </row>
    <row r="8" spans="1:12" s="26" customFormat="1">
      <c r="A8" s="161">
        <v>2</v>
      </c>
      <c r="B8" s="162" t="s">
        <v>120</v>
      </c>
      <c r="C8" s="161"/>
      <c r="D8" s="11"/>
      <c r="E8" s="11"/>
      <c r="F8" s="11"/>
      <c r="G8" s="11"/>
      <c r="H8" s="11"/>
      <c r="I8" s="11"/>
      <c r="J8" s="11"/>
      <c r="K8" s="11"/>
      <c r="L8" s="11"/>
    </row>
    <row r="9" spans="1:12" s="27" customFormat="1">
      <c r="A9" s="163" t="s">
        <v>31</v>
      </c>
      <c r="B9" s="164" t="s">
        <v>121</v>
      </c>
      <c r="C9" s="165" t="s">
        <v>2</v>
      </c>
      <c r="D9" s="50">
        <v>32368</v>
      </c>
      <c r="E9" s="50">
        <v>30000</v>
      </c>
      <c r="F9" s="50">
        <v>6542</v>
      </c>
      <c r="G9" s="50">
        <v>6186</v>
      </c>
      <c r="H9" s="50">
        <v>6127</v>
      </c>
      <c r="I9" s="50">
        <v>6196</v>
      </c>
      <c r="J9" s="50">
        <v>6000</v>
      </c>
      <c r="K9" s="50">
        <f>SUM(F9:J9)</f>
        <v>31051</v>
      </c>
      <c r="L9" s="50">
        <v>30125</v>
      </c>
    </row>
    <row r="10" spans="1:12" s="26" customFormat="1">
      <c r="A10" s="161">
        <v>3</v>
      </c>
      <c r="B10" s="162" t="s">
        <v>122</v>
      </c>
      <c r="C10" s="16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27" customFormat="1">
      <c r="A11" s="163" t="s">
        <v>31</v>
      </c>
      <c r="B11" s="164" t="s">
        <v>123</v>
      </c>
      <c r="C11" s="165" t="s">
        <v>2</v>
      </c>
      <c r="D11" s="50">
        <v>22500</v>
      </c>
      <c r="E11" s="50">
        <v>25000</v>
      </c>
      <c r="F11" s="50">
        <v>5310</v>
      </c>
      <c r="G11" s="50">
        <v>5442</v>
      </c>
      <c r="H11" s="50">
        <v>7412</v>
      </c>
      <c r="I11" s="50">
        <v>7598</v>
      </c>
      <c r="J11" s="50">
        <v>5500</v>
      </c>
      <c r="K11" s="50">
        <f>SUM(F11:J11)</f>
        <v>31262</v>
      </c>
      <c r="L11" s="50">
        <v>32000</v>
      </c>
    </row>
    <row r="12" spans="1:12" s="27" customFormat="1">
      <c r="A12" s="163" t="s">
        <v>118</v>
      </c>
      <c r="B12" s="164" t="s">
        <v>124</v>
      </c>
      <c r="C12" s="165" t="s">
        <v>2</v>
      </c>
      <c r="D12" s="50">
        <v>23348</v>
      </c>
      <c r="E12" s="50">
        <f>3500*5</f>
        <v>17500</v>
      </c>
      <c r="F12" s="50">
        <v>5117</v>
      </c>
      <c r="G12" s="50">
        <v>5034</v>
      </c>
      <c r="H12" s="50">
        <v>7000</v>
      </c>
      <c r="I12" s="50">
        <v>5708</v>
      </c>
      <c r="J12" s="50">
        <v>4000</v>
      </c>
      <c r="K12" s="50">
        <f t="shared" ref="K12:K15" si="0">SUM(F12:J12)</f>
        <v>26859</v>
      </c>
      <c r="L12" s="50">
        <v>27000</v>
      </c>
    </row>
    <row r="13" spans="1:12" s="27" customFormat="1">
      <c r="A13" s="165"/>
      <c r="B13" s="166" t="s">
        <v>11</v>
      </c>
      <c r="C13" s="165"/>
      <c r="D13" s="11"/>
      <c r="E13" s="11"/>
      <c r="F13" s="11"/>
      <c r="G13" s="11"/>
      <c r="H13" s="11"/>
      <c r="I13" s="11"/>
      <c r="J13" s="11"/>
      <c r="K13" s="50"/>
      <c r="L13" s="11"/>
    </row>
    <row r="14" spans="1:12" s="27" customFormat="1">
      <c r="A14" s="165"/>
      <c r="B14" s="167" t="s">
        <v>125</v>
      </c>
      <c r="C14" s="165" t="s">
        <v>2</v>
      </c>
      <c r="D14" s="72">
        <v>1000</v>
      </c>
      <c r="E14" s="102">
        <v>5000</v>
      </c>
      <c r="F14" s="50">
        <v>1524</v>
      </c>
      <c r="G14" s="50">
        <v>1403</v>
      </c>
      <c r="H14" s="50">
        <v>1050</v>
      </c>
      <c r="I14" s="50">
        <v>1420</v>
      </c>
      <c r="J14" s="50">
        <v>1000</v>
      </c>
      <c r="K14" s="50">
        <v>4000</v>
      </c>
      <c r="L14" s="50">
        <v>6000</v>
      </c>
    </row>
    <row r="15" spans="1:12" s="27" customFormat="1">
      <c r="A15" s="163" t="s">
        <v>31</v>
      </c>
      <c r="B15" s="167" t="s">
        <v>136</v>
      </c>
      <c r="C15" s="165" t="s">
        <v>2</v>
      </c>
      <c r="D15" s="50">
        <v>1000</v>
      </c>
      <c r="E15" s="50">
        <v>1500</v>
      </c>
      <c r="F15" s="11">
        <v>320</v>
      </c>
      <c r="G15" s="11">
        <v>380</v>
      </c>
      <c r="H15" s="11">
        <v>680</v>
      </c>
      <c r="I15" s="11">
        <v>840</v>
      </c>
      <c r="J15" s="11">
        <v>500</v>
      </c>
      <c r="K15" s="50">
        <f t="shared" si="0"/>
        <v>2720</v>
      </c>
      <c r="L15" s="50">
        <v>2800</v>
      </c>
    </row>
    <row r="16" spans="1:12" s="26" customFormat="1">
      <c r="A16" s="168">
        <v>4</v>
      </c>
      <c r="B16" s="162" t="s">
        <v>126</v>
      </c>
      <c r="C16" s="16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27" customFormat="1" ht="37.5">
      <c r="A17" s="163" t="s">
        <v>31</v>
      </c>
      <c r="B17" s="164" t="s">
        <v>127</v>
      </c>
      <c r="C17" s="165" t="s">
        <v>128</v>
      </c>
      <c r="D17" s="11">
        <v>115</v>
      </c>
      <c r="E17" s="11">
        <v>117</v>
      </c>
      <c r="F17" s="11">
        <v>122</v>
      </c>
      <c r="G17" s="11">
        <v>122</v>
      </c>
      <c r="H17" s="11">
        <v>122</v>
      </c>
      <c r="I17" s="11">
        <v>100</v>
      </c>
      <c r="J17" s="11" t="s">
        <v>380</v>
      </c>
      <c r="K17" s="11">
        <v>100</v>
      </c>
      <c r="L17" s="11">
        <v>88</v>
      </c>
    </row>
    <row r="18" spans="1:12" s="28" customFormat="1" ht="37.5">
      <c r="A18" s="169">
        <v>5</v>
      </c>
      <c r="B18" s="170" t="s">
        <v>129</v>
      </c>
      <c r="C18" s="171"/>
      <c r="D18" s="16"/>
      <c r="E18" s="16"/>
      <c r="F18" s="16"/>
      <c r="G18" s="16"/>
      <c r="H18" s="16"/>
      <c r="I18" s="16"/>
      <c r="J18" s="16"/>
      <c r="K18" s="16"/>
      <c r="L18" s="16"/>
    </row>
    <row r="19" spans="1:12" s="28" customFormat="1" ht="32.25" customHeight="1">
      <c r="A19" s="163" t="s">
        <v>31</v>
      </c>
      <c r="B19" s="164" t="s">
        <v>130</v>
      </c>
      <c r="C19" s="56" t="s">
        <v>2</v>
      </c>
      <c r="D19" s="64">
        <v>23769</v>
      </c>
      <c r="E19" s="64">
        <v>23769</v>
      </c>
      <c r="F19" s="64">
        <v>23116</v>
      </c>
      <c r="G19" s="64">
        <v>23356</v>
      </c>
      <c r="H19" s="64">
        <v>23785</v>
      </c>
      <c r="I19" s="64">
        <v>23363</v>
      </c>
      <c r="J19" s="64">
        <v>23363</v>
      </c>
      <c r="K19" s="64">
        <v>23636</v>
      </c>
      <c r="L19" s="64">
        <v>23529</v>
      </c>
    </row>
    <row r="20" spans="1:12" s="28" customFormat="1" ht="32.25" customHeight="1">
      <c r="A20" s="163" t="s">
        <v>31</v>
      </c>
      <c r="B20" s="164" t="s">
        <v>131</v>
      </c>
      <c r="C20" s="10" t="s">
        <v>2</v>
      </c>
      <c r="D20" s="64">
        <v>14543</v>
      </c>
      <c r="E20" s="64">
        <v>16000</v>
      </c>
      <c r="F20" s="64">
        <v>15960</v>
      </c>
      <c r="G20" s="64">
        <v>15956</v>
      </c>
      <c r="H20" s="64">
        <v>16589</v>
      </c>
      <c r="I20" s="64">
        <v>16313</v>
      </c>
      <c r="J20" s="64">
        <v>16360</v>
      </c>
      <c r="K20" s="64">
        <v>16360</v>
      </c>
      <c r="L20" s="64">
        <v>16360</v>
      </c>
    </row>
    <row r="21" spans="1:12" s="28" customFormat="1" ht="32.25" customHeight="1">
      <c r="A21" s="163" t="s">
        <v>31</v>
      </c>
      <c r="B21" s="12" t="s">
        <v>132</v>
      </c>
      <c r="C21" s="10" t="s">
        <v>2</v>
      </c>
      <c r="D21" s="172">
        <v>6798</v>
      </c>
      <c r="E21" s="64">
        <v>5078</v>
      </c>
      <c r="F21" s="64">
        <v>929</v>
      </c>
      <c r="G21" s="64">
        <v>1650</v>
      </c>
      <c r="H21" s="64">
        <v>3120</v>
      </c>
      <c r="I21" s="279">
        <v>5078</v>
      </c>
      <c r="J21" s="279">
        <v>5078</v>
      </c>
      <c r="K21" s="279">
        <v>5078</v>
      </c>
      <c r="L21" s="279">
        <v>5978</v>
      </c>
    </row>
  </sheetData>
  <mergeCells count="10">
    <mergeCell ref="A3:L3"/>
    <mergeCell ref="A1:B1"/>
    <mergeCell ref="D4:D5"/>
    <mergeCell ref="E4:E5"/>
    <mergeCell ref="A2:L2"/>
    <mergeCell ref="F4:K4"/>
    <mergeCell ref="L4:L5"/>
    <mergeCell ref="A4:A5"/>
    <mergeCell ref="C4:C5"/>
    <mergeCell ref="B4:B5"/>
  </mergeCells>
  <pageMargins left="0.51" right="0.17" top="0.75" bottom="0.75" header="0.3" footer="0.3"/>
  <pageSetup paperSize="9" scale="72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10"/>
  <sheetViews>
    <sheetView topLeftCell="D1" workbookViewId="0">
      <selection activeCell="A6" sqref="A6:XFD6"/>
    </sheetView>
  </sheetViews>
  <sheetFormatPr defaultRowHeight="15"/>
  <cols>
    <col min="1" max="1" width="5.42578125" customWidth="1"/>
    <col min="2" max="2" width="37.42578125" customWidth="1"/>
    <col min="3" max="4" width="15.42578125" customWidth="1"/>
    <col min="5" max="5" width="14.85546875" customWidth="1"/>
    <col min="6" max="8" width="12.140625" customWidth="1"/>
    <col min="9" max="9" width="14.140625" customWidth="1"/>
    <col min="10" max="10" width="15" customWidth="1"/>
    <col min="11" max="11" width="17.42578125" customWidth="1"/>
    <col min="12" max="12" width="21" customWidth="1"/>
    <col min="13" max="13" width="5.85546875" customWidth="1"/>
    <col min="258" max="258" width="5.42578125" customWidth="1"/>
    <col min="259" max="259" width="37.42578125" customWidth="1"/>
    <col min="260" max="260" width="15.42578125" customWidth="1"/>
    <col min="261" max="261" width="14.85546875" customWidth="1"/>
    <col min="262" max="264" width="12.140625" customWidth="1"/>
    <col min="265" max="265" width="14.140625" customWidth="1"/>
    <col min="266" max="266" width="15" customWidth="1"/>
    <col min="267" max="267" width="17.42578125" customWidth="1"/>
    <col min="268" max="268" width="21" customWidth="1"/>
    <col min="269" max="269" width="5.85546875" customWidth="1"/>
    <col min="514" max="514" width="5.42578125" customWidth="1"/>
    <col min="515" max="515" width="37.42578125" customWidth="1"/>
    <col min="516" max="516" width="15.42578125" customWidth="1"/>
    <col min="517" max="517" width="14.85546875" customWidth="1"/>
    <col min="518" max="520" width="12.140625" customWidth="1"/>
    <col min="521" max="521" width="14.140625" customWidth="1"/>
    <col min="522" max="522" width="15" customWidth="1"/>
    <col min="523" max="523" width="17.42578125" customWidth="1"/>
    <col min="524" max="524" width="21" customWidth="1"/>
    <col min="525" max="525" width="5.85546875" customWidth="1"/>
    <col min="770" max="770" width="5.42578125" customWidth="1"/>
    <col min="771" max="771" width="37.42578125" customWidth="1"/>
    <col min="772" max="772" width="15.42578125" customWidth="1"/>
    <col min="773" max="773" width="14.85546875" customWidth="1"/>
    <col min="774" max="776" width="12.140625" customWidth="1"/>
    <col min="777" max="777" width="14.140625" customWidth="1"/>
    <col min="778" max="778" width="15" customWidth="1"/>
    <col min="779" max="779" width="17.42578125" customWidth="1"/>
    <col min="780" max="780" width="21" customWidth="1"/>
    <col min="781" max="781" width="5.85546875" customWidth="1"/>
    <col min="1026" max="1026" width="5.42578125" customWidth="1"/>
    <col min="1027" max="1027" width="37.42578125" customWidth="1"/>
    <col min="1028" max="1028" width="15.42578125" customWidth="1"/>
    <col min="1029" max="1029" width="14.85546875" customWidth="1"/>
    <col min="1030" max="1032" width="12.140625" customWidth="1"/>
    <col min="1033" max="1033" width="14.140625" customWidth="1"/>
    <col min="1034" max="1034" width="15" customWidth="1"/>
    <col min="1035" max="1035" width="17.42578125" customWidth="1"/>
    <col min="1036" max="1036" width="21" customWidth="1"/>
    <col min="1037" max="1037" width="5.85546875" customWidth="1"/>
    <col min="1282" max="1282" width="5.42578125" customWidth="1"/>
    <col min="1283" max="1283" width="37.42578125" customWidth="1"/>
    <col min="1284" max="1284" width="15.42578125" customWidth="1"/>
    <col min="1285" max="1285" width="14.85546875" customWidth="1"/>
    <col min="1286" max="1288" width="12.140625" customWidth="1"/>
    <col min="1289" max="1289" width="14.140625" customWidth="1"/>
    <col min="1290" max="1290" width="15" customWidth="1"/>
    <col min="1291" max="1291" width="17.42578125" customWidth="1"/>
    <col min="1292" max="1292" width="21" customWidth="1"/>
    <col min="1293" max="1293" width="5.85546875" customWidth="1"/>
    <col min="1538" max="1538" width="5.42578125" customWidth="1"/>
    <col min="1539" max="1539" width="37.42578125" customWidth="1"/>
    <col min="1540" max="1540" width="15.42578125" customWidth="1"/>
    <col min="1541" max="1541" width="14.85546875" customWidth="1"/>
    <col min="1542" max="1544" width="12.140625" customWidth="1"/>
    <col min="1545" max="1545" width="14.140625" customWidth="1"/>
    <col min="1546" max="1546" width="15" customWidth="1"/>
    <col min="1547" max="1547" width="17.42578125" customWidth="1"/>
    <col min="1548" max="1548" width="21" customWidth="1"/>
    <col min="1549" max="1549" width="5.85546875" customWidth="1"/>
    <col min="1794" max="1794" width="5.42578125" customWidth="1"/>
    <col min="1795" max="1795" width="37.42578125" customWidth="1"/>
    <col min="1796" max="1796" width="15.42578125" customWidth="1"/>
    <col min="1797" max="1797" width="14.85546875" customWidth="1"/>
    <col min="1798" max="1800" width="12.140625" customWidth="1"/>
    <col min="1801" max="1801" width="14.140625" customWidth="1"/>
    <col min="1802" max="1802" width="15" customWidth="1"/>
    <col min="1803" max="1803" width="17.42578125" customWidth="1"/>
    <col min="1804" max="1804" width="21" customWidth="1"/>
    <col min="1805" max="1805" width="5.85546875" customWidth="1"/>
    <col min="2050" max="2050" width="5.42578125" customWidth="1"/>
    <col min="2051" max="2051" width="37.42578125" customWidth="1"/>
    <col min="2052" max="2052" width="15.42578125" customWidth="1"/>
    <col min="2053" max="2053" width="14.85546875" customWidth="1"/>
    <col min="2054" max="2056" width="12.140625" customWidth="1"/>
    <col min="2057" max="2057" width="14.140625" customWidth="1"/>
    <col min="2058" max="2058" width="15" customWidth="1"/>
    <col min="2059" max="2059" width="17.42578125" customWidth="1"/>
    <col min="2060" max="2060" width="21" customWidth="1"/>
    <col min="2061" max="2061" width="5.85546875" customWidth="1"/>
    <col min="2306" max="2306" width="5.42578125" customWidth="1"/>
    <col min="2307" max="2307" width="37.42578125" customWidth="1"/>
    <col min="2308" max="2308" width="15.42578125" customWidth="1"/>
    <col min="2309" max="2309" width="14.85546875" customWidth="1"/>
    <col min="2310" max="2312" width="12.140625" customWidth="1"/>
    <col min="2313" max="2313" width="14.140625" customWidth="1"/>
    <col min="2314" max="2314" width="15" customWidth="1"/>
    <col min="2315" max="2315" width="17.42578125" customWidth="1"/>
    <col min="2316" max="2316" width="21" customWidth="1"/>
    <col min="2317" max="2317" width="5.85546875" customWidth="1"/>
    <col min="2562" max="2562" width="5.42578125" customWidth="1"/>
    <col min="2563" max="2563" width="37.42578125" customWidth="1"/>
    <col min="2564" max="2564" width="15.42578125" customWidth="1"/>
    <col min="2565" max="2565" width="14.85546875" customWidth="1"/>
    <col min="2566" max="2568" width="12.140625" customWidth="1"/>
    <col min="2569" max="2569" width="14.140625" customWidth="1"/>
    <col min="2570" max="2570" width="15" customWidth="1"/>
    <col min="2571" max="2571" width="17.42578125" customWidth="1"/>
    <col min="2572" max="2572" width="21" customWidth="1"/>
    <col min="2573" max="2573" width="5.85546875" customWidth="1"/>
    <col min="2818" max="2818" width="5.42578125" customWidth="1"/>
    <col min="2819" max="2819" width="37.42578125" customWidth="1"/>
    <col min="2820" max="2820" width="15.42578125" customWidth="1"/>
    <col min="2821" max="2821" width="14.85546875" customWidth="1"/>
    <col min="2822" max="2824" width="12.140625" customWidth="1"/>
    <col min="2825" max="2825" width="14.140625" customWidth="1"/>
    <col min="2826" max="2826" width="15" customWidth="1"/>
    <col min="2827" max="2827" width="17.42578125" customWidth="1"/>
    <col min="2828" max="2828" width="21" customWidth="1"/>
    <col min="2829" max="2829" width="5.85546875" customWidth="1"/>
    <col min="3074" max="3074" width="5.42578125" customWidth="1"/>
    <col min="3075" max="3075" width="37.42578125" customWidth="1"/>
    <col min="3076" max="3076" width="15.42578125" customWidth="1"/>
    <col min="3077" max="3077" width="14.85546875" customWidth="1"/>
    <col min="3078" max="3080" width="12.140625" customWidth="1"/>
    <col min="3081" max="3081" width="14.140625" customWidth="1"/>
    <col min="3082" max="3082" width="15" customWidth="1"/>
    <col min="3083" max="3083" width="17.42578125" customWidth="1"/>
    <col min="3084" max="3084" width="21" customWidth="1"/>
    <col min="3085" max="3085" width="5.85546875" customWidth="1"/>
    <col min="3330" max="3330" width="5.42578125" customWidth="1"/>
    <col min="3331" max="3331" width="37.42578125" customWidth="1"/>
    <col min="3332" max="3332" width="15.42578125" customWidth="1"/>
    <col min="3333" max="3333" width="14.85546875" customWidth="1"/>
    <col min="3334" max="3336" width="12.140625" customWidth="1"/>
    <col min="3337" max="3337" width="14.140625" customWidth="1"/>
    <col min="3338" max="3338" width="15" customWidth="1"/>
    <col min="3339" max="3339" width="17.42578125" customWidth="1"/>
    <col min="3340" max="3340" width="21" customWidth="1"/>
    <col min="3341" max="3341" width="5.85546875" customWidth="1"/>
    <col min="3586" max="3586" width="5.42578125" customWidth="1"/>
    <col min="3587" max="3587" width="37.42578125" customWidth="1"/>
    <col min="3588" max="3588" width="15.42578125" customWidth="1"/>
    <col min="3589" max="3589" width="14.85546875" customWidth="1"/>
    <col min="3590" max="3592" width="12.140625" customWidth="1"/>
    <col min="3593" max="3593" width="14.140625" customWidth="1"/>
    <col min="3594" max="3594" width="15" customWidth="1"/>
    <col min="3595" max="3595" width="17.42578125" customWidth="1"/>
    <col min="3596" max="3596" width="21" customWidth="1"/>
    <col min="3597" max="3597" width="5.85546875" customWidth="1"/>
    <col min="3842" max="3842" width="5.42578125" customWidth="1"/>
    <col min="3843" max="3843" width="37.42578125" customWidth="1"/>
    <col min="3844" max="3844" width="15.42578125" customWidth="1"/>
    <col min="3845" max="3845" width="14.85546875" customWidth="1"/>
    <col min="3846" max="3848" width="12.140625" customWidth="1"/>
    <col min="3849" max="3849" width="14.140625" customWidth="1"/>
    <col min="3850" max="3850" width="15" customWidth="1"/>
    <col min="3851" max="3851" width="17.42578125" customWidth="1"/>
    <col min="3852" max="3852" width="21" customWidth="1"/>
    <col min="3853" max="3853" width="5.85546875" customWidth="1"/>
    <col min="4098" max="4098" width="5.42578125" customWidth="1"/>
    <col min="4099" max="4099" width="37.42578125" customWidth="1"/>
    <col min="4100" max="4100" width="15.42578125" customWidth="1"/>
    <col min="4101" max="4101" width="14.85546875" customWidth="1"/>
    <col min="4102" max="4104" width="12.140625" customWidth="1"/>
    <col min="4105" max="4105" width="14.140625" customWidth="1"/>
    <col min="4106" max="4106" width="15" customWidth="1"/>
    <col min="4107" max="4107" width="17.42578125" customWidth="1"/>
    <col min="4108" max="4108" width="21" customWidth="1"/>
    <col min="4109" max="4109" width="5.85546875" customWidth="1"/>
    <col min="4354" max="4354" width="5.42578125" customWidth="1"/>
    <col min="4355" max="4355" width="37.42578125" customWidth="1"/>
    <col min="4356" max="4356" width="15.42578125" customWidth="1"/>
    <col min="4357" max="4357" width="14.85546875" customWidth="1"/>
    <col min="4358" max="4360" width="12.140625" customWidth="1"/>
    <col min="4361" max="4361" width="14.140625" customWidth="1"/>
    <col min="4362" max="4362" width="15" customWidth="1"/>
    <col min="4363" max="4363" width="17.42578125" customWidth="1"/>
    <col min="4364" max="4364" width="21" customWidth="1"/>
    <col min="4365" max="4365" width="5.85546875" customWidth="1"/>
    <col min="4610" max="4610" width="5.42578125" customWidth="1"/>
    <col min="4611" max="4611" width="37.42578125" customWidth="1"/>
    <col min="4612" max="4612" width="15.42578125" customWidth="1"/>
    <col min="4613" max="4613" width="14.85546875" customWidth="1"/>
    <col min="4614" max="4616" width="12.140625" customWidth="1"/>
    <col min="4617" max="4617" width="14.140625" customWidth="1"/>
    <col min="4618" max="4618" width="15" customWidth="1"/>
    <col min="4619" max="4619" width="17.42578125" customWidth="1"/>
    <col min="4620" max="4620" width="21" customWidth="1"/>
    <col min="4621" max="4621" width="5.85546875" customWidth="1"/>
    <col min="4866" max="4866" width="5.42578125" customWidth="1"/>
    <col min="4867" max="4867" width="37.42578125" customWidth="1"/>
    <col min="4868" max="4868" width="15.42578125" customWidth="1"/>
    <col min="4869" max="4869" width="14.85546875" customWidth="1"/>
    <col min="4870" max="4872" width="12.140625" customWidth="1"/>
    <col min="4873" max="4873" width="14.140625" customWidth="1"/>
    <col min="4874" max="4874" width="15" customWidth="1"/>
    <col min="4875" max="4875" width="17.42578125" customWidth="1"/>
    <col min="4876" max="4876" width="21" customWidth="1"/>
    <col min="4877" max="4877" width="5.85546875" customWidth="1"/>
    <col min="5122" max="5122" width="5.42578125" customWidth="1"/>
    <col min="5123" max="5123" width="37.42578125" customWidth="1"/>
    <col min="5124" max="5124" width="15.42578125" customWidth="1"/>
    <col min="5125" max="5125" width="14.85546875" customWidth="1"/>
    <col min="5126" max="5128" width="12.140625" customWidth="1"/>
    <col min="5129" max="5129" width="14.140625" customWidth="1"/>
    <col min="5130" max="5130" width="15" customWidth="1"/>
    <col min="5131" max="5131" width="17.42578125" customWidth="1"/>
    <col min="5132" max="5132" width="21" customWidth="1"/>
    <col min="5133" max="5133" width="5.85546875" customWidth="1"/>
    <col min="5378" max="5378" width="5.42578125" customWidth="1"/>
    <col min="5379" max="5379" width="37.42578125" customWidth="1"/>
    <col min="5380" max="5380" width="15.42578125" customWidth="1"/>
    <col min="5381" max="5381" width="14.85546875" customWidth="1"/>
    <col min="5382" max="5384" width="12.140625" customWidth="1"/>
    <col min="5385" max="5385" width="14.140625" customWidth="1"/>
    <col min="5386" max="5386" width="15" customWidth="1"/>
    <col min="5387" max="5387" width="17.42578125" customWidth="1"/>
    <col min="5388" max="5388" width="21" customWidth="1"/>
    <col min="5389" max="5389" width="5.85546875" customWidth="1"/>
    <col min="5634" max="5634" width="5.42578125" customWidth="1"/>
    <col min="5635" max="5635" width="37.42578125" customWidth="1"/>
    <col min="5636" max="5636" width="15.42578125" customWidth="1"/>
    <col min="5637" max="5637" width="14.85546875" customWidth="1"/>
    <col min="5638" max="5640" width="12.140625" customWidth="1"/>
    <col min="5641" max="5641" width="14.140625" customWidth="1"/>
    <col min="5642" max="5642" width="15" customWidth="1"/>
    <col min="5643" max="5643" width="17.42578125" customWidth="1"/>
    <col min="5644" max="5644" width="21" customWidth="1"/>
    <col min="5645" max="5645" width="5.85546875" customWidth="1"/>
    <col min="5890" max="5890" width="5.42578125" customWidth="1"/>
    <col min="5891" max="5891" width="37.42578125" customWidth="1"/>
    <col min="5892" max="5892" width="15.42578125" customWidth="1"/>
    <col min="5893" max="5893" width="14.85546875" customWidth="1"/>
    <col min="5894" max="5896" width="12.140625" customWidth="1"/>
    <col min="5897" max="5897" width="14.140625" customWidth="1"/>
    <col min="5898" max="5898" width="15" customWidth="1"/>
    <col min="5899" max="5899" width="17.42578125" customWidth="1"/>
    <col min="5900" max="5900" width="21" customWidth="1"/>
    <col min="5901" max="5901" width="5.85546875" customWidth="1"/>
    <col min="6146" max="6146" width="5.42578125" customWidth="1"/>
    <col min="6147" max="6147" width="37.42578125" customWidth="1"/>
    <col min="6148" max="6148" width="15.42578125" customWidth="1"/>
    <col min="6149" max="6149" width="14.85546875" customWidth="1"/>
    <col min="6150" max="6152" width="12.140625" customWidth="1"/>
    <col min="6153" max="6153" width="14.140625" customWidth="1"/>
    <col min="6154" max="6154" width="15" customWidth="1"/>
    <col min="6155" max="6155" width="17.42578125" customWidth="1"/>
    <col min="6156" max="6156" width="21" customWidth="1"/>
    <col min="6157" max="6157" width="5.85546875" customWidth="1"/>
    <col min="6402" max="6402" width="5.42578125" customWidth="1"/>
    <col min="6403" max="6403" width="37.42578125" customWidth="1"/>
    <col min="6404" max="6404" width="15.42578125" customWidth="1"/>
    <col min="6405" max="6405" width="14.85546875" customWidth="1"/>
    <col min="6406" max="6408" width="12.140625" customWidth="1"/>
    <col min="6409" max="6409" width="14.140625" customWidth="1"/>
    <col min="6410" max="6410" width="15" customWidth="1"/>
    <col min="6411" max="6411" width="17.42578125" customWidth="1"/>
    <col min="6412" max="6412" width="21" customWidth="1"/>
    <col min="6413" max="6413" width="5.85546875" customWidth="1"/>
    <col min="6658" max="6658" width="5.42578125" customWidth="1"/>
    <col min="6659" max="6659" width="37.42578125" customWidth="1"/>
    <col min="6660" max="6660" width="15.42578125" customWidth="1"/>
    <col min="6661" max="6661" width="14.85546875" customWidth="1"/>
    <col min="6662" max="6664" width="12.140625" customWidth="1"/>
    <col min="6665" max="6665" width="14.140625" customWidth="1"/>
    <col min="6666" max="6666" width="15" customWidth="1"/>
    <col min="6667" max="6667" width="17.42578125" customWidth="1"/>
    <col min="6668" max="6668" width="21" customWidth="1"/>
    <col min="6669" max="6669" width="5.85546875" customWidth="1"/>
    <col min="6914" max="6914" width="5.42578125" customWidth="1"/>
    <col min="6915" max="6915" width="37.42578125" customWidth="1"/>
    <col min="6916" max="6916" width="15.42578125" customWidth="1"/>
    <col min="6917" max="6917" width="14.85546875" customWidth="1"/>
    <col min="6918" max="6920" width="12.140625" customWidth="1"/>
    <col min="6921" max="6921" width="14.140625" customWidth="1"/>
    <col min="6922" max="6922" width="15" customWidth="1"/>
    <col min="6923" max="6923" width="17.42578125" customWidth="1"/>
    <col min="6924" max="6924" width="21" customWidth="1"/>
    <col min="6925" max="6925" width="5.85546875" customWidth="1"/>
    <col min="7170" max="7170" width="5.42578125" customWidth="1"/>
    <col min="7171" max="7171" width="37.42578125" customWidth="1"/>
    <col min="7172" max="7172" width="15.42578125" customWidth="1"/>
    <col min="7173" max="7173" width="14.85546875" customWidth="1"/>
    <col min="7174" max="7176" width="12.140625" customWidth="1"/>
    <col min="7177" max="7177" width="14.140625" customWidth="1"/>
    <col min="7178" max="7178" width="15" customWidth="1"/>
    <col min="7179" max="7179" width="17.42578125" customWidth="1"/>
    <col min="7180" max="7180" width="21" customWidth="1"/>
    <col min="7181" max="7181" width="5.85546875" customWidth="1"/>
    <col min="7426" max="7426" width="5.42578125" customWidth="1"/>
    <col min="7427" max="7427" width="37.42578125" customWidth="1"/>
    <col min="7428" max="7428" width="15.42578125" customWidth="1"/>
    <col min="7429" max="7429" width="14.85546875" customWidth="1"/>
    <col min="7430" max="7432" width="12.140625" customWidth="1"/>
    <col min="7433" max="7433" width="14.140625" customWidth="1"/>
    <col min="7434" max="7434" width="15" customWidth="1"/>
    <col min="7435" max="7435" width="17.42578125" customWidth="1"/>
    <col min="7436" max="7436" width="21" customWidth="1"/>
    <col min="7437" max="7437" width="5.85546875" customWidth="1"/>
    <col min="7682" max="7682" width="5.42578125" customWidth="1"/>
    <col min="7683" max="7683" width="37.42578125" customWidth="1"/>
    <col min="7684" max="7684" width="15.42578125" customWidth="1"/>
    <col min="7685" max="7685" width="14.85546875" customWidth="1"/>
    <col min="7686" max="7688" width="12.140625" customWidth="1"/>
    <col min="7689" max="7689" width="14.140625" customWidth="1"/>
    <col min="7690" max="7690" width="15" customWidth="1"/>
    <col min="7691" max="7691" width="17.42578125" customWidth="1"/>
    <col min="7692" max="7692" width="21" customWidth="1"/>
    <col min="7693" max="7693" width="5.85546875" customWidth="1"/>
    <col min="7938" max="7938" width="5.42578125" customWidth="1"/>
    <col min="7939" max="7939" width="37.42578125" customWidth="1"/>
    <col min="7940" max="7940" width="15.42578125" customWidth="1"/>
    <col min="7941" max="7941" width="14.85546875" customWidth="1"/>
    <col min="7942" max="7944" width="12.140625" customWidth="1"/>
    <col min="7945" max="7945" width="14.140625" customWidth="1"/>
    <col min="7946" max="7946" width="15" customWidth="1"/>
    <col min="7947" max="7947" width="17.42578125" customWidth="1"/>
    <col min="7948" max="7948" width="21" customWidth="1"/>
    <col min="7949" max="7949" width="5.85546875" customWidth="1"/>
    <col min="8194" max="8194" width="5.42578125" customWidth="1"/>
    <col min="8195" max="8195" width="37.42578125" customWidth="1"/>
    <col min="8196" max="8196" width="15.42578125" customWidth="1"/>
    <col min="8197" max="8197" width="14.85546875" customWidth="1"/>
    <col min="8198" max="8200" width="12.140625" customWidth="1"/>
    <col min="8201" max="8201" width="14.140625" customWidth="1"/>
    <col min="8202" max="8202" width="15" customWidth="1"/>
    <col min="8203" max="8203" width="17.42578125" customWidth="1"/>
    <col min="8204" max="8204" width="21" customWidth="1"/>
    <col min="8205" max="8205" width="5.85546875" customWidth="1"/>
    <col min="8450" max="8450" width="5.42578125" customWidth="1"/>
    <col min="8451" max="8451" width="37.42578125" customWidth="1"/>
    <col min="8452" max="8452" width="15.42578125" customWidth="1"/>
    <col min="8453" max="8453" width="14.85546875" customWidth="1"/>
    <col min="8454" max="8456" width="12.140625" customWidth="1"/>
    <col min="8457" max="8457" width="14.140625" customWidth="1"/>
    <col min="8458" max="8458" width="15" customWidth="1"/>
    <col min="8459" max="8459" width="17.42578125" customWidth="1"/>
    <col min="8460" max="8460" width="21" customWidth="1"/>
    <col min="8461" max="8461" width="5.85546875" customWidth="1"/>
    <col min="8706" max="8706" width="5.42578125" customWidth="1"/>
    <col min="8707" max="8707" width="37.42578125" customWidth="1"/>
    <col min="8708" max="8708" width="15.42578125" customWidth="1"/>
    <col min="8709" max="8709" width="14.85546875" customWidth="1"/>
    <col min="8710" max="8712" width="12.140625" customWidth="1"/>
    <col min="8713" max="8713" width="14.140625" customWidth="1"/>
    <col min="8714" max="8714" width="15" customWidth="1"/>
    <col min="8715" max="8715" width="17.42578125" customWidth="1"/>
    <col min="8716" max="8716" width="21" customWidth="1"/>
    <col min="8717" max="8717" width="5.85546875" customWidth="1"/>
    <col min="8962" max="8962" width="5.42578125" customWidth="1"/>
    <col min="8963" max="8963" width="37.42578125" customWidth="1"/>
    <col min="8964" max="8964" width="15.42578125" customWidth="1"/>
    <col min="8965" max="8965" width="14.85546875" customWidth="1"/>
    <col min="8966" max="8968" width="12.140625" customWidth="1"/>
    <col min="8969" max="8969" width="14.140625" customWidth="1"/>
    <col min="8970" max="8970" width="15" customWidth="1"/>
    <col min="8971" max="8971" width="17.42578125" customWidth="1"/>
    <col min="8972" max="8972" width="21" customWidth="1"/>
    <col min="8973" max="8973" width="5.85546875" customWidth="1"/>
    <col min="9218" max="9218" width="5.42578125" customWidth="1"/>
    <col min="9219" max="9219" width="37.42578125" customWidth="1"/>
    <col min="9220" max="9220" width="15.42578125" customWidth="1"/>
    <col min="9221" max="9221" width="14.85546875" customWidth="1"/>
    <col min="9222" max="9224" width="12.140625" customWidth="1"/>
    <col min="9225" max="9225" width="14.140625" customWidth="1"/>
    <col min="9226" max="9226" width="15" customWidth="1"/>
    <col min="9227" max="9227" width="17.42578125" customWidth="1"/>
    <col min="9228" max="9228" width="21" customWidth="1"/>
    <col min="9229" max="9229" width="5.85546875" customWidth="1"/>
    <col min="9474" max="9474" width="5.42578125" customWidth="1"/>
    <col min="9475" max="9475" width="37.42578125" customWidth="1"/>
    <col min="9476" max="9476" width="15.42578125" customWidth="1"/>
    <col min="9477" max="9477" width="14.85546875" customWidth="1"/>
    <col min="9478" max="9480" width="12.140625" customWidth="1"/>
    <col min="9481" max="9481" width="14.140625" customWidth="1"/>
    <col min="9482" max="9482" width="15" customWidth="1"/>
    <col min="9483" max="9483" width="17.42578125" customWidth="1"/>
    <col min="9484" max="9484" width="21" customWidth="1"/>
    <col min="9485" max="9485" width="5.85546875" customWidth="1"/>
    <col min="9730" max="9730" width="5.42578125" customWidth="1"/>
    <col min="9731" max="9731" width="37.42578125" customWidth="1"/>
    <col min="9732" max="9732" width="15.42578125" customWidth="1"/>
    <col min="9733" max="9733" width="14.85546875" customWidth="1"/>
    <col min="9734" max="9736" width="12.140625" customWidth="1"/>
    <col min="9737" max="9737" width="14.140625" customWidth="1"/>
    <col min="9738" max="9738" width="15" customWidth="1"/>
    <col min="9739" max="9739" width="17.42578125" customWidth="1"/>
    <col min="9740" max="9740" width="21" customWidth="1"/>
    <col min="9741" max="9741" width="5.85546875" customWidth="1"/>
    <col min="9986" max="9986" width="5.42578125" customWidth="1"/>
    <col min="9987" max="9987" width="37.42578125" customWidth="1"/>
    <col min="9988" max="9988" width="15.42578125" customWidth="1"/>
    <col min="9989" max="9989" width="14.85546875" customWidth="1"/>
    <col min="9990" max="9992" width="12.140625" customWidth="1"/>
    <col min="9993" max="9993" width="14.140625" customWidth="1"/>
    <col min="9994" max="9994" width="15" customWidth="1"/>
    <col min="9995" max="9995" width="17.42578125" customWidth="1"/>
    <col min="9996" max="9996" width="21" customWidth="1"/>
    <col min="9997" max="9997" width="5.85546875" customWidth="1"/>
    <col min="10242" max="10242" width="5.42578125" customWidth="1"/>
    <col min="10243" max="10243" width="37.42578125" customWidth="1"/>
    <col min="10244" max="10244" width="15.42578125" customWidth="1"/>
    <col min="10245" max="10245" width="14.85546875" customWidth="1"/>
    <col min="10246" max="10248" width="12.140625" customWidth="1"/>
    <col min="10249" max="10249" width="14.140625" customWidth="1"/>
    <col min="10250" max="10250" width="15" customWidth="1"/>
    <col min="10251" max="10251" width="17.42578125" customWidth="1"/>
    <col min="10252" max="10252" width="21" customWidth="1"/>
    <col min="10253" max="10253" width="5.85546875" customWidth="1"/>
    <col min="10498" max="10498" width="5.42578125" customWidth="1"/>
    <col min="10499" max="10499" width="37.42578125" customWidth="1"/>
    <col min="10500" max="10500" width="15.42578125" customWidth="1"/>
    <col min="10501" max="10501" width="14.85546875" customWidth="1"/>
    <col min="10502" max="10504" width="12.140625" customWidth="1"/>
    <col min="10505" max="10505" width="14.140625" customWidth="1"/>
    <col min="10506" max="10506" width="15" customWidth="1"/>
    <col min="10507" max="10507" width="17.42578125" customWidth="1"/>
    <col min="10508" max="10508" width="21" customWidth="1"/>
    <col min="10509" max="10509" width="5.85546875" customWidth="1"/>
    <col min="10754" max="10754" width="5.42578125" customWidth="1"/>
    <col min="10755" max="10755" width="37.42578125" customWidth="1"/>
    <col min="10756" max="10756" width="15.42578125" customWidth="1"/>
    <col min="10757" max="10757" width="14.85546875" customWidth="1"/>
    <col min="10758" max="10760" width="12.140625" customWidth="1"/>
    <col min="10761" max="10761" width="14.140625" customWidth="1"/>
    <col min="10762" max="10762" width="15" customWidth="1"/>
    <col min="10763" max="10763" width="17.42578125" customWidth="1"/>
    <col min="10764" max="10764" width="21" customWidth="1"/>
    <col min="10765" max="10765" width="5.85546875" customWidth="1"/>
    <col min="11010" max="11010" width="5.42578125" customWidth="1"/>
    <col min="11011" max="11011" width="37.42578125" customWidth="1"/>
    <col min="11012" max="11012" width="15.42578125" customWidth="1"/>
    <col min="11013" max="11013" width="14.85546875" customWidth="1"/>
    <col min="11014" max="11016" width="12.140625" customWidth="1"/>
    <col min="11017" max="11017" width="14.140625" customWidth="1"/>
    <col min="11018" max="11018" width="15" customWidth="1"/>
    <col min="11019" max="11019" width="17.42578125" customWidth="1"/>
    <col min="11020" max="11020" width="21" customWidth="1"/>
    <col min="11021" max="11021" width="5.85546875" customWidth="1"/>
    <col min="11266" max="11266" width="5.42578125" customWidth="1"/>
    <col min="11267" max="11267" width="37.42578125" customWidth="1"/>
    <col min="11268" max="11268" width="15.42578125" customWidth="1"/>
    <col min="11269" max="11269" width="14.85546875" customWidth="1"/>
    <col min="11270" max="11272" width="12.140625" customWidth="1"/>
    <col min="11273" max="11273" width="14.140625" customWidth="1"/>
    <col min="11274" max="11274" width="15" customWidth="1"/>
    <col min="11275" max="11275" width="17.42578125" customWidth="1"/>
    <col min="11276" max="11276" width="21" customWidth="1"/>
    <col min="11277" max="11277" width="5.85546875" customWidth="1"/>
    <col min="11522" max="11522" width="5.42578125" customWidth="1"/>
    <col min="11523" max="11523" width="37.42578125" customWidth="1"/>
    <col min="11524" max="11524" width="15.42578125" customWidth="1"/>
    <col min="11525" max="11525" width="14.85546875" customWidth="1"/>
    <col min="11526" max="11528" width="12.140625" customWidth="1"/>
    <col min="11529" max="11529" width="14.140625" customWidth="1"/>
    <col min="11530" max="11530" width="15" customWidth="1"/>
    <col min="11531" max="11531" width="17.42578125" customWidth="1"/>
    <col min="11532" max="11532" width="21" customWidth="1"/>
    <col min="11533" max="11533" width="5.85546875" customWidth="1"/>
    <col min="11778" max="11778" width="5.42578125" customWidth="1"/>
    <col min="11779" max="11779" width="37.42578125" customWidth="1"/>
    <col min="11780" max="11780" width="15.42578125" customWidth="1"/>
    <col min="11781" max="11781" width="14.85546875" customWidth="1"/>
    <col min="11782" max="11784" width="12.140625" customWidth="1"/>
    <col min="11785" max="11785" width="14.140625" customWidth="1"/>
    <col min="11786" max="11786" width="15" customWidth="1"/>
    <col min="11787" max="11787" width="17.42578125" customWidth="1"/>
    <col min="11788" max="11788" width="21" customWidth="1"/>
    <col min="11789" max="11789" width="5.85546875" customWidth="1"/>
    <col min="12034" max="12034" width="5.42578125" customWidth="1"/>
    <col min="12035" max="12035" width="37.42578125" customWidth="1"/>
    <col min="12036" max="12036" width="15.42578125" customWidth="1"/>
    <col min="12037" max="12037" width="14.85546875" customWidth="1"/>
    <col min="12038" max="12040" width="12.140625" customWidth="1"/>
    <col min="12041" max="12041" width="14.140625" customWidth="1"/>
    <col min="12042" max="12042" width="15" customWidth="1"/>
    <col min="12043" max="12043" width="17.42578125" customWidth="1"/>
    <col min="12044" max="12044" width="21" customWidth="1"/>
    <col min="12045" max="12045" width="5.85546875" customWidth="1"/>
    <col min="12290" max="12290" width="5.42578125" customWidth="1"/>
    <col min="12291" max="12291" width="37.42578125" customWidth="1"/>
    <col min="12292" max="12292" width="15.42578125" customWidth="1"/>
    <col min="12293" max="12293" width="14.85546875" customWidth="1"/>
    <col min="12294" max="12296" width="12.140625" customWidth="1"/>
    <col min="12297" max="12297" width="14.140625" customWidth="1"/>
    <col min="12298" max="12298" width="15" customWidth="1"/>
    <col min="12299" max="12299" width="17.42578125" customWidth="1"/>
    <col min="12300" max="12300" width="21" customWidth="1"/>
    <col min="12301" max="12301" width="5.85546875" customWidth="1"/>
    <col min="12546" max="12546" width="5.42578125" customWidth="1"/>
    <col min="12547" max="12547" width="37.42578125" customWidth="1"/>
    <col min="12548" max="12548" width="15.42578125" customWidth="1"/>
    <col min="12549" max="12549" width="14.85546875" customWidth="1"/>
    <col min="12550" max="12552" width="12.140625" customWidth="1"/>
    <col min="12553" max="12553" width="14.140625" customWidth="1"/>
    <col min="12554" max="12554" width="15" customWidth="1"/>
    <col min="12555" max="12555" width="17.42578125" customWidth="1"/>
    <col min="12556" max="12556" width="21" customWidth="1"/>
    <col min="12557" max="12557" width="5.85546875" customWidth="1"/>
    <col min="12802" max="12802" width="5.42578125" customWidth="1"/>
    <col min="12803" max="12803" width="37.42578125" customWidth="1"/>
    <col min="12804" max="12804" width="15.42578125" customWidth="1"/>
    <col min="12805" max="12805" width="14.85546875" customWidth="1"/>
    <col min="12806" max="12808" width="12.140625" customWidth="1"/>
    <col min="12809" max="12809" width="14.140625" customWidth="1"/>
    <col min="12810" max="12810" width="15" customWidth="1"/>
    <col min="12811" max="12811" width="17.42578125" customWidth="1"/>
    <col min="12812" max="12812" width="21" customWidth="1"/>
    <col min="12813" max="12813" width="5.85546875" customWidth="1"/>
    <col min="13058" max="13058" width="5.42578125" customWidth="1"/>
    <col min="13059" max="13059" width="37.42578125" customWidth="1"/>
    <col min="13060" max="13060" width="15.42578125" customWidth="1"/>
    <col min="13061" max="13061" width="14.85546875" customWidth="1"/>
    <col min="13062" max="13064" width="12.140625" customWidth="1"/>
    <col min="13065" max="13065" width="14.140625" customWidth="1"/>
    <col min="13066" max="13066" width="15" customWidth="1"/>
    <col min="13067" max="13067" width="17.42578125" customWidth="1"/>
    <col min="13068" max="13068" width="21" customWidth="1"/>
    <col min="13069" max="13069" width="5.85546875" customWidth="1"/>
    <col min="13314" max="13314" width="5.42578125" customWidth="1"/>
    <col min="13315" max="13315" width="37.42578125" customWidth="1"/>
    <col min="13316" max="13316" width="15.42578125" customWidth="1"/>
    <col min="13317" max="13317" width="14.85546875" customWidth="1"/>
    <col min="13318" max="13320" width="12.140625" customWidth="1"/>
    <col min="13321" max="13321" width="14.140625" customWidth="1"/>
    <col min="13322" max="13322" width="15" customWidth="1"/>
    <col min="13323" max="13323" width="17.42578125" customWidth="1"/>
    <col min="13324" max="13324" width="21" customWidth="1"/>
    <col min="13325" max="13325" width="5.85546875" customWidth="1"/>
    <col min="13570" max="13570" width="5.42578125" customWidth="1"/>
    <col min="13571" max="13571" width="37.42578125" customWidth="1"/>
    <col min="13572" max="13572" width="15.42578125" customWidth="1"/>
    <col min="13573" max="13573" width="14.85546875" customWidth="1"/>
    <col min="13574" max="13576" width="12.140625" customWidth="1"/>
    <col min="13577" max="13577" width="14.140625" customWidth="1"/>
    <col min="13578" max="13578" width="15" customWidth="1"/>
    <col min="13579" max="13579" width="17.42578125" customWidth="1"/>
    <col min="13580" max="13580" width="21" customWidth="1"/>
    <col min="13581" max="13581" width="5.85546875" customWidth="1"/>
    <col min="13826" max="13826" width="5.42578125" customWidth="1"/>
    <col min="13827" max="13827" width="37.42578125" customWidth="1"/>
    <col min="13828" max="13828" width="15.42578125" customWidth="1"/>
    <col min="13829" max="13829" width="14.85546875" customWidth="1"/>
    <col min="13830" max="13832" width="12.140625" customWidth="1"/>
    <col min="13833" max="13833" width="14.140625" customWidth="1"/>
    <col min="13834" max="13834" width="15" customWidth="1"/>
    <col min="13835" max="13835" width="17.42578125" customWidth="1"/>
    <col min="13836" max="13836" width="21" customWidth="1"/>
    <col min="13837" max="13837" width="5.85546875" customWidth="1"/>
    <col min="14082" max="14082" width="5.42578125" customWidth="1"/>
    <col min="14083" max="14083" width="37.42578125" customWidth="1"/>
    <col min="14084" max="14084" width="15.42578125" customWidth="1"/>
    <col min="14085" max="14085" width="14.85546875" customWidth="1"/>
    <col min="14086" max="14088" width="12.140625" customWidth="1"/>
    <col min="14089" max="14089" width="14.140625" customWidth="1"/>
    <col min="14090" max="14090" width="15" customWidth="1"/>
    <col min="14091" max="14091" width="17.42578125" customWidth="1"/>
    <col min="14092" max="14092" width="21" customWidth="1"/>
    <col min="14093" max="14093" width="5.85546875" customWidth="1"/>
    <col min="14338" max="14338" width="5.42578125" customWidth="1"/>
    <col min="14339" max="14339" width="37.42578125" customWidth="1"/>
    <col min="14340" max="14340" width="15.42578125" customWidth="1"/>
    <col min="14341" max="14341" width="14.85546875" customWidth="1"/>
    <col min="14342" max="14344" width="12.140625" customWidth="1"/>
    <col min="14345" max="14345" width="14.140625" customWidth="1"/>
    <col min="14346" max="14346" width="15" customWidth="1"/>
    <col min="14347" max="14347" width="17.42578125" customWidth="1"/>
    <col min="14348" max="14348" width="21" customWidth="1"/>
    <col min="14349" max="14349" width="5.85546875" customWidth="1"/>
    <col min="14594" max="14594" width="5.42578125" customWidth="1"/>
    <col min="14595" max="14595" width="37.42578125" customWidth="1"/>
    <col min="14596" max="14596" width="15.42578125" customWidth="1"/>
    <col min="14597" max="14597" width="14.85546875" customWidth="1"/>
    <col min="14598" max="14600" width="12.140625" customWidth="1"/>
    <col min="14601" max="14601" width="14.140625" customWidth="1"/>
    <col min="14602" max="14602" width="15" customWidth="1"/>
    <col min="14603" max="14603" width="17.42578125" customWidth="1"/>
    <col min="14604" max="14604" width="21" customWidth="1"/>
    <col min="14605" max="14605" width="5.85546875" customWidth="1"/>
    <col min="14850" max="14850" width="5.42578125" customWidth="1"/>
    <col min="14851" max="14851" width="37.42578125" customWidth="1"/>
    <col min="14852" max="14852" width="15.42578125" customWidth="1"/>
    <col min="14853" max="14853" width="14.85546875" customWidth="1"/>
    <col min="14854" max="14856" width="12.140625" customWidth="1"/>
    <col min="14857" max="14857" width="14.140625" customWidth="1"/>
    <col min="14858" max="14858" width="15" customWidth="1"/>
    <col min="14859" max="14859" width="17.42578125" customWidth="1"/>
    <col min="14860" max="14860" width="21" customWidth="1"/>
    <col min="14861" max="14861" width="5.85546875" customWidth="1"/>
    <col min="15106" max="15106" width="5.42578125" customWidth="1"/>
    <col min="15107" max="15107" width="37.42578125" customWidth="1"/>
    <col min="15108" max="15108" width="15.42578125" customWidth="1"/>
    <col min="15109" max="15109" width="14.85546875" customWidth="1"/>
    <col min="15110" max="15112" width="12.140625" customWidth="1"/>
    <col min="15113" max="15113" width="14.140625" customWidth="1"/>
    <col min="15114" max="15114" width="15" customWidth="1"/>
    <col min="15115" max="15115" width="17.42578125" customWidth="1"/>
    <col min="15116" max="15116" width="21" customWidth="1"/>
    <col min="15117" max="15117" width="5.85546875" customWidth="1"/>
    <col min="15362" max="15362" width="5.42578125" customWidth="1"/>
    <col min="15363" max="15363" width="37.42578125" customWidth="1"/>
    <col min="15364" max="15364" width="15.42578125" customWidth="1"/>
    <col min="15365" max="15365" width="14.85546875" customWidth="1"/>
    <col min="15366" max="15368" width="12.140625" customWidth="1"/>
    <col min="15369" max="15369" width="14.140625" customWidth="1"/>
    <col min="15370" max="15370" width="15" customWidth="1"/>
    <col min="15371" max="15371" width="17.42578125" customWidth="1"/>
    <col min="15372" max="15372" width="21" customWidth="1"/>
    <col min="15373" max="15373" width="5.85546875" customWidth="1"/>
    <col min="15618" max="15618" width="5.42578125" customWidth="1"/>
    <col min="15619" max="15619" width="37.42578125" customWidth="1"/>
    <col min="15620" max="15620" width="15.42578125" customWidth="1"/>
    <col min="15621" max="15621" width="14.85546875" customWidth="1"/>
    <col min="15622" max="15624" width="12.140625" customWidth="1"/>
    <col min="15625" max="15625" width="14.140625" customWidth="1"/>
    <col min="15626" max="15626" width="15" customWidth="1"/>
    <col min="15627" max="15627" width="17.42578125" customWidth="1"/>
    <col min="15628" max="15628" width="21" customWidth="1"/>
    <col min="15629" max="15629" width="5.85546875" customWidth="1"/>
    <col min="15874" max="15874" width="5.42578125" customWidth="1"/>
    <col min="15875" max="15875" width="37.42578125" customWidth="1"/>
    <col min="15876" max="15876" width="15.42578125" customWidth="1"/>
    <col min="15877" max="15877" width="14.85546875" customWidth="1"/>
    <col min="15878" max="15880" width="12.140625" customWidth="1"/>
    <col min="15881" max="15881" width="14.140625" customWidth="1"/>
    <col min="15882" max="15882" width="15" customWidth="1"/>
    <col min="15883" max="15883" width="17.42578125" customWidth="1"/>
    <col min="15884" max="15884" width="21" customWidth="1"/>
    <col min="15885" max="15885" width="5.85546875" customWidth="1"/>
    <col min="16130" max="16130" width="5.42578125" customWidth="1"/>
    <col min="16131" max="16131" width="37.42578125" customWidth="1"/>
    <col min="16132" max="16132" width="15.42578125" customWidth="1"/>
    <col min="16133" max="16133" width="14.85546875" customWidth="1"/>
    <col min="16134" max="16136" width="12.140625" customWidth="1"/>
    <col min="16137" max="16137" width="14.140625" customWidth="1"/>
    <col min="16138" max="16138" width="15" customWidth="1"/>
    <col min="16139" max="16139" width="17.42578125" customWidth="1"/>
    <col min="16140" max="16140" width="21" customWidth="1"/>
    <col min="16141" max="16141" width="5.85546875" customWidth="1"/>
  </cols>
  <sheetData>
    <row r="1" spans="1:24" s="73" customFormat="1" ht="21" customHeight="1">
      <c r="A1" s="372" t="s">
        <v>257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24" s="73" customFormat="1" ht="38.25" customHeight="1">
      <c r="A2" s="373" t="s">
        <v>258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24" s="73" customFormat="1" ht="18.75">
      <c r="A3" s="336" t="e">
        <f>'8. An sinh xã hội'!A3:L3</f>
        <v>#REF!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24" s="17" customFormat="1" ht="18.75" customHeight="1">
      <c r="A4" s="338" t="s">
        <v>26</v>
      </c>
      <c r="B4" s="338" t="s">
        <v>116</v>
      </c>
      <c r="C4" s="338" t="s">
        <v>76</v>
      </c>
      <c r="D4" s="349" t="s">
        <v>137</v>
      </c>
      <c r="E4" s="351" t="s">
        <v>50</v>
      </c>
      <c r="F4" s="346" t="s">
        <v>39</v>
      </c>
      <c r="G4" s="346"/>
      <c r="H4" s="346"/>
      <c r="I4" s="346"/>
      <c r="J4" s="346"/>
      <c r="K4" s="346"/>
      <c r="L4" s="346" t="s">
        <v>243</v>
      </c>
    </row>
    <row r="5" spans="1:24" s="17" customFormat="1" ht="64.5" customHeight="1">
      <c r="A5" s="339"/>
      <c r="B5" s="339"/>
      <c r="C5" s="339"/>
      <c r="D5" s="350"/>
      <c r="E5" s="351"/>
      <c r="F5" s="1" t="s">
        <v>19</v>
      </c>
      <c r="G5" s="1" t="s">
        <v>21</v>
      </c>
      <c r="H5" s="1" t="s">
        <v>23</v>
      </c>
      <c r="I5" s="1" t="s">
        <v>22</v>
      </c>
      <c r="J5" s="1" t="s">
        <v>24</v>
      </c>
      <c r="K5" s="1" t="s">
        <v>20</v>
      </c>
      <c r="L5" s="346"/>
    </row>
    <row r="6" spans="1:24" s="73" customFormat="1" ht="52.5" customHeight="1">
      <c r="A6" s="74">
        <v>1</v>
      </c>
      <c r="B6" s="75" t="s">
        <v>250</v>
      </c>
      <c r="C6" s="76" t="s">
        <v>251</v>
      </c>
      <c r="D6" s="76"/>
      <c r="E6" s="77"/>
      <c r="F6" s="78"/>
      <c r="G6" s="78"/>
      <c r="H6" s="78"/>
      <c r="I6" s="78"/>
      <c r="J6" s="78"/>
      <c r="K6" s="78"/>
      <c r="L6" s="74"/>
      <c r="M6" s="79"/>
      <c r="O6" s="80"/>
      <c r="P6" s="79"/>
      <c r="R6" s="80"/>
      <c r="S6" s="79"/>
      <c r="U6" s="80"/>
      <c r="V6" s="79"/>
      <c r="X6" s="80"/>
    </row>
    <row r="7" spans="1:24" s="73" customFormat="1" ht="52.5" customHeight="1">
      <c r="A7" s="74">
        <v>2</v>
      </c>
      <c r="B7" s="75" t="s">
        <v>252</v>
      </c>
      <c r="C7" s="76" t="s">
        <v>251</v>
      </c>
      <c r="D7" s="76"/>
      <c r="E7" s="77"/>
      <c r="F7" s="78"/>
      <c r="G7" s="81"/>
      <c r="H7" s="81"/>
      <c r="I7" s="81"/>
      <c r="J7" s="81"/>
      <c r="K7" s="81"/>
      <c r="L7" s="74"/>
      <c r="M7" s="79"/>
      <c r="O7" s="80"/>
      <c r="P7" s="79"/>
      <c r="R7" s="80"/>
      <c r="S7" s="79"/>
      <c r="U7" s="80"/>
      <c r="V7" s="79"/>
      <c r="X7" s="80"/>
    </row>
    <row r="8" spans="1:24" s="73" customFormat="1" ht="52.5" customHeight="1">
      <c r="A8" s="74">
        <v>3</v>
      </c>
      <c r="B8" s="75" t="s">
        <v>253</v>
      </c>
      <c r="C8" s="76" t="s">
        <v>254</v>
      </c>
      <c r="D8" s="76"/>
      <c r="E8" s="77"/>
      <c r="F8" s="78"/>
      <c r="G8" s="78"/>
      <c r="H8" s="78"/>
      <c r="I8" s="78"/>
      <c r="J8" s="78"/>
      <c r="K8" s="78"/>
      <c r="L8" s="74"/>
      <c r="M8" s="79"/>
      <c r="O8" s="80"/>
      <c r="P8" s="79"/>
      <c r="R8" s="80"/>
      <c r="S8" s="79"/>
      <c r="U8" s="80"/>
      <c r="V8" s="79"/>
      <c r="X8" s="80"/>
    </row>
    <row r="9" spans="1:24" s="73" customFormat="1" ht="52.5" customHeight="1">
      <c r="A9" s="74">
        <v>4</v>
      </c>
      <c r="B9" s="82" t="s">
        <v>255</v>
      </c>
      <c r="C9" s="76" t="s">
        <v>251</v>
      </c>
      <c r="D9" s="76"/>
      <c r="E9" s="77"/>
      <c r="F9" s="78"/>
      <c r="G9" s="78"/>
      <c r="H9" s="78"/>
      <c r="I9" s="78"/>
      <c r="J9" s="78"/>
      <c r="K9" s="78"/>
      <c r="L9" s="74"/>
    </row>
    <row r="10" spans="1:24" s="73" customFormat="1" ht="52.5" customHeight="1">
      <c r="A10" s="74">
        <v>5</v>
      </c>
      <c r="B10" s="82" t="s">
        <v>256</v>
      </c>
      <c r="C10" s="76" t="s">
        <v>251</v>
      </c>
      <c r="D10" s="76"/>
      <c r="E10" s="77"/>
      <c r="F10" s="78"/>
      <c r="G10" s="78"/>
      <c r="H10" s="78"/>
      <c r="I10" s="78"/>
      <c r="J10" s="78"/>
      <c r="K10" s="78"/>
      <c r="L10" s="74"/>
    </row>
  </sheetData>
  <mergeCells count="10">
    <mergeCell ref="A1:L1"/>
    <mergeCell ref="A2:L2"/>
    <mergeCell ref="A3:L3"/>
    <mergeCell ref="A4:A5"/>
    <mergeCell ref="B4:B5"/>
    <mergeCell ref="C4:C5"/>
    <mergeCell ref="D4:D5"/>
    <mergeCell ref="E4:E5"/>
    <mergeCell ref="F4:K4"/>
    <mergeCell ref="L4:L5"/>
  </mergeCells>
  <pageMargins left="0.7" right="0.7" top="0.75" bottom="0.75" header="0.3" footer="0.3"/>
  <pageSetup paperSize="9" scale="68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bc865b4f45415bd6d9edb59b6d820544">
  <xsd:schema xmlns:xsd="http://www.w3.org/2001/XMLSchema" xmlns:xs="http://www.w3.org/2001/XMLSchema" xmlns:p="http://schemas.microsoft.com/office/2006/metadata/properties" xmlns:ns2="24e12227-0b0d-4b23-9586-977e009500b0" xmlns:ns3="ae4e42cd-c673-4541-a17d-d353a4125f5e" targetNamespace="http://schemas.microsoft.com/office/2006/metadata/properties" ma:root="true" ma:fieldsID="0acf8286736a2877a680aa0849ebe948" ns2:_="" ns3:_="">
    <xsd:import namespace="24e12227-0b0d-4b23-9586-977e009500b0"/>
    <xsd:import namespace="ae4e42cd-c673-4541-a17d-d353a4125f5e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e42cd-c673-4541-a17d-d353a4125f5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327f8dc1f0517ecc</MaTinBai>
    <_dlc_DocId xmlns="ae4e42cd-c673-4541-a17d-d353a4125f5e">DDYPFUVZ5X6F-6-5772</_dlc_DocId>
    <_dlc_DocIdUrl xmlns="ae4e42cd-c673-4541-a17d-d353a4125f5e">
      <Url>https://dbdc.backan.gov.vn/_layouts/15/DocIdRedir.aspx?ID=DDYPFUVZ5X6F-6-5772</Url>
      <Description>DDYPFUVZ5X6F-6-5772</Description>
    </_dlc_DocIdUrl>
  </documentManagement>
</p:properties>
</file>

<file path=customXml/itemProps1.xml><?xml version="1.0" encoding="utf-8"?>
<ds:datastoreItem xmlns:ds="http://schemas.openxmlformats.org/officeDocument/2006/customXml" ds:itemID="{4DF72497-A42B-4233-A4BD-13DC93F98D02}"/>
</file>

<file path=customXml/itemProps2.xml><?xml version="1.0" encoding="utf-8"?>
<ds:datastoreItem xmlns:ds="http://schemas.openxmlformats.org/officeDocument/2006/customXml" ds:itemID="{52C6A3D7-C286-43B4-A31C-97C10B9CB356}"/>
</file>

<file path=customXml/itemProps3.xml><?xml version="1.0" encoding="utf-8"?>
<ds:datastoreItem xmlns:ds="http://schemas.openxmlformats.org/officeDocument/2006/customXml" ds:itemID="{72F65E7D-CEE3-4D88-BDB9-5BB2E6F33336}"/>
</file>

<file path=customXml/itemProps4.xml><?xml version="1.0" encoding="utf-8"?>
<ds:datastoreItem xmlns:ds="http://schemas.openxmlformats.org/officeDocument/2006/customXml" ds:itemID="{5A8A060A-FD6D-430E-A6A9-59F43199F5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1. Chủ yếu</vt:lpstr>
      <vt:lpstr>2, NLN</vt:lpstr>
      <vt:lpstr>3. CN</vt:lpstr>
      <vt:lpstr>4. GD_ĐT</vt:lpstr>
      <vt:lpstr>5. Y tế</vt:lpstr>
      <vt:lpstr>6. Thông tin</vt:lpstr>
      <vt:lpstr>7. Văn hóa</vt:lpstr>
      <vt:lpstr>8. An sinh xã hội</vt:lpstr>
      <vt:lpstr>9. DN</vt:lpstr>
      <vt:lpstr>9. htx</vt:lpstr>
      <vt:lpstr>12, TTTT</vt:lpstr>
      <vt:lpstr>'1. Chủ yếu'!Print_Area</vt:lpstr>
      <vt:lpstr>'2, NLN'!Print_Area</vt:lpstr>
      <vt:lpstr>'1. Chủ yếu'!Print_Titles</vt:lpstr>
      <vt:lpstr>'12, TTTT'!Print_Titles</vt:lpstr>
      <vt:lpstr>'2, NLN'!Print_Titles</vt:lpstr>
      <vt:lpstr>'3. CN'!Print_Titles</vt:lpstr>
      <vt:lpstr>'6. Thông tin'!Print_Titles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  <property fmtid="{D5CDD505-2E9C-101B-9397-08002B2CF9AE}" pid="3" name="_dlc_DocIdItemGuid">
    <vt:lpwstr>2de13665-cc39-4336-80aa-832d7928da1e</vt:lpwstr>
  </property>
</Properties>
</file>