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Biểu 1" sheetId="1" r:id="rId1"/>
    <sheet name="Biểu 2" sheetId="2" r:id="rId2"/>
  </sheets>
  <definedNames>
    <definedName name="_xlnm.Print_Area" localSheetId="0">'Biểu 1'!$A:$P</definedName>
    <definedName name="_xlnm.Print_Area" localSheetId="1">'Biểu 2'!$A:$M</definedName>
    <definedName name="_xlnm.Print_Titles" localSheetId="0">'Biểu 1'!$5:$8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K24" i="2" l="1"/>
  <c r="K22" i="2" s="1"/>
  <c r="J22" i="2"/>
  <c r="I22" i="2"/>
  <c r="H22" i="2"/>
  <c r="G22" i="2"/>
  <c r="F22" i="2"/>
  <c r="K21" i="2"/>
  <c r="K19" i="2" s="1"/>
  <c r="J19" i="2"/>
  <c r="I19" i="2"/>
  <c r="H19" i="2"/>
  <c r="G19" i="2"/>
  <c r="F19" i="2"/>
  <c r="K18" i="2"/>
  <c r="K16" i="2"/>
  <c r="J16" i="2"/>
  <c r="I16" i="2"/>
  <c r="H16" i="2"/>
  <c r="G16" i="2"/>
  <c r="F16" i="2"/>
  <c r="K15" i="2"/>
  <c r="K13" i="2" s="1"/>
  <c r="J13" i="2"/>
  <c r="I13" i="2"/>
  <c r="H13" i="2"/>
  <c r="H12" i="2" s="1"/>
  <c r="H10" i="2" s="1"/>
  <c r="G13" i="2"/>
  <c r="F13" i="2"/>
  <c r="G12" i="2"/>
  <c r="K11" i="2"/>
  <c r="J12" i="2" l="1"/>
  <c r="J10" i="2" s="1"/>
  <c r="F12" i="2"/>
  <c r="K12" i="2"/>
  <c r="K10" i="2" s="1"/>
  <c r="I12" i="2"/>
  <c r="I10" i="2" s="1"/>
  <c r="N45" i="1" l="1"/>
  <c r="N46" i="1"/>
  <c r="N47" i="1"/>
  <c r="N48" i="1"/>
  <c r="H27" i="1" l="1"/>
  <c r="I27" i="1"/>
  <c r="J27" i="1"/>
  <c r="K27" i="1"/>
  <c r="L27" i="1"/>
  <c r="M27" i="1"/>
  <c r="G49" i="1"/>
  <c r="H49" i="1"/>
  <c r="I49" i="1"/>
  <c r="J49" i="1"/>
  <c r="K49" i="1"/>
  <c r="L49" i="1"/>
  <c r="M49" i="1"/>
  <c r="F49" i="1"/>
  <c r="H42" i="1"/>
  <c r="I42" i="1"/>
  <c r="J42" i="1"/>
  <c r="K42" i="1"/>
  <c r="L42" i="1"/>
  <c r="M42" i="1"/>
  <c r="F42" i="1"/>
  <c r="G38" i="1"/>
  <c r="H38" i="1"/>
  <c r="I38" i="1"/>
  <c r="J38" i="1"/>
  <c r="K38" i="1"/>
  <c r="L38" i="1"/>
  <c r="M38" i="1"/>
  <c r="F38" i="1"/>
  <c r="N11" i="1"/>
  <c r="G33" i="1"/>
  <c r="H33" i="1"/>
  <c r="I33" i="1"/>
  <c r="J33" i="1"/>
  <c r="K33" i="1"/>
  <c r="L33" i="1"/>
  <c r="M33" i="1"/>
  <c r="F33" i="1"/>
  <c r="G30" i="1"/>
  <c r="H30" i="1"/>
  <c r="I30" i="1"/>
  <c r="J30" i="1"/>
  <c r="K30" i="1"/>
  <c r="L30" i="1"/>
  <c r="M30" i="1"/>
  <c r="F30" i="1"/>
  <c r="G22" i="1"/>
  <c r="H22" i="1"/>
  <c r="I22" i="1"/>
  <c r="J22" i="1"/>
  <c r="K22" i="1"/>
  <c r="L22" i="1"/>
  <c r="M22" i="1"/>
  <c r="F22" i="1"/>
  <c r="G19" i="1"/>
  <c r="H19" i="1"/>
  <c r="I19" i="1"/>
  <c r="J19" i="1"/>
  <c r="K19" i="1"/>
  <c r="L19" i="1"/>
  <c r="M19" i="1"/>
  <c r="F19" i="1"/>
  <c r="G16" i="1"/>
  <c r="H16" i="1"/>
  <c r="I16" i="1"/>
  <c r="J16" i="1"/>
  <c r="K16" i="1"/>
  <c r="L16" i="1"/>
  <c r="M16" i="1"/>
  <c r="F16" i="1"/>
  <c r="G13" i="1"/>
  <c r="H13" i="1"/>
  <c r="I13" i="1"/>
  <c r="J13" i="1"/>
  <c r="K13" i="1"/>
  <c r="L13" i="1"/>
  <c r="M13" i="1"/>
  <c r="F13" i="1"/>
  <c r="N29" i="1"/>
  <c r="N27" i="1" s="1"/>
  <c r="G27" i="1"/>
  <c r="F27" i="1"/>
  <c r="L12" i="1" l="1"/>
  <c r="M12" i="1"/>
  <c r="K12" i="1"/>
  <c r="M10" i="1" l="1"/>
  <c r="M9" i="1" s="1"/>
  <c r="K10" i="1"/>
  <c r="K9" i="1" s="1"/>
  <c r="L10" i="1"/>
  <c r="L9" i="1" l="1"/>
  <c r="N36" i="1" l="1"/>
  <c r="N24" i="1"/>
  <c r="N18" i="1" l="1"/>
  <c r="N16" i="1" s="1"/>
  <c r="N21" i="1"/>
  <c r="N19" i="1" s="1"/>
  <c r="N23" i="1"/>
  <c r="N26" i="1"/>
  <c r="N22" i="1" s="1"/>
  <c r="N31" i="1"/>
  <c r="N32" i="1"/>
  <c r="N30" i="1" s="1"/>
  <c r="N34" i="1"/>
  <c r="N37" i="1"/>
  <c r="N35" i="1"/>
  <c r="N40" i="1"/>
  <c r="N41" i="1"/>
  <c r="N43" i="1"/>
  <c r="N44" i="1"/>
  <c r="N42" i="1" s="1"/>
  <c r="N51" i="1"/>
  <c r="N49" i="1" s="1"/>
  <c r="N15" i="1"/>
  <c r="N13" i="1" s="1"/>
  <c r="N33" i="1" l="1"/>
  <c r="N38" i="1"/>
  <c r="N12" i="1" l="1"/>
  <c r="G42" i="1"/>
  <c r="N10" i="1" l="1"/>
  <c r="N9" i="1" s="1"/>
</calcChain>
</file>

<file path=xl/sharedStrings.xml><?xml version="1.0" encoding="utf-8"?>
<sst xmlns="http://schemas.openxmlformats.org/spreadsheetml/2006/main" count="159" uniqueCount="100">
  <si>
    <t>Đơn vị triệu đồng</t>
  </si>
  <si>
    <t>TT</t>
  </si>
  <si>
    <t>Danh mục dự án</t>
  </si>
  <si>
    <t xml:space="preserve">Thời gian khởi công - hoàn thành </t>
  </si>
  <si>
    <t>Quyết định phê duyệt quyết toán</t>
  </si>
  <si>
    <t>Lũy kế vốn đã giao đến hết năm 2020</t>
  </si>
  <si>
    <t>Kế hoạch giai đoạn 2021-2025 đã giao</t>
  </si>
  <si>
    <t>Kế hoạch vốn giai đoạn 2021-2025 sau điều chỉnh</t>
  </si>
  <si>
    <t>Chủ đầu tư/Đơn vị thực hiện</t>
  </si>
  <si>
    <t>Ghi chú</t>
  </si>
  <si>
    <t>Khởi công</t>
  </si>
  <si>
    <t>Hoàn thành</t>
  </si>
  <si>
    <t>Số quyết định; ngày, tháng, năm ban hành</t>
  </si>
  <si>
    <t>Tổng mức đầu tư</t>
  </si>
  <si>
    <t>Giá trị quyết toán</t>
  </si>
  <si>
    <t>Giảm</t>
  </si>
  <si>
    <t>Tăng</t>
  </si>
  <si>
    <t>Tổng số (tất cả các nguồn vốn)</t>
  </si>
  <si>
    <t>NSĐP</t>
  </si>
  <si>
    <t>Biểu số 01</t>
  </si>
  <si>
    <t>Tổng</t>
  </si>
  <si>
    <t>A</t>
  </si>
  <si>
    <t>Nguồn ngân sách tỉnh điều hành</t>
  </si>
  <si>
    <t>Dự phòng</t>
  </si>
  <si>
    <t>Bố trí cho các dự án theo ngành/lĩnh vực</t>
  </si>
  <si>
    <t>I</t>
  </si>
  <si>
    <t>Quốc phòng</t>
  </si>
  <si>
    <t>Dự án khởi công mới</t>
  </si>
  <si>
    <t>An ninh và trật tự, an toàn xã hội</t>
  </si>
  <si>
    <t>II</t>
  </si>
  <si>
    <t>Hoàn thiện hệ thống phòng cháy chữa cháy trụ sở các đơn vị: Sở Tài chính, Sở Xây dựng, Sở Khoa học và Công nghệ, Ban Dân tộc tỉnh, Ban QLDA ĐTXD tỉnh, Đài PT và TH tỉnh</t>
  </si>
  <si>
    <t>Giáo dục, đào tạo</t>
  </si>
  <si>
    <t>III</t>
  </si>
  <si>
    <t>UBND huyện Ngân Sơn</t>
  </si>
  <si>
    <t>Bộ Chỉ huy quân sự tỉnh</t>
  </si>
  <si>
    <t>Ban QLDA ĐTXD tỉnh</t>
  </si>
  <si>
    <t>V</t>
  </si>
  <si>
    <t>Y tế, dân số và gia đình</t>
  </si>
  <si>
    <t>Cải tạo, sửa chữa bệnh viện đa khoa tỉnh Bắc Kạn (nhà C); Nhà làm việc chi cục dân số - KHHGĐ; Trung tâm y tế huyện Pác Nặm; Trung tâm kiểm soát bệnh tật</t>
  </si>
  <si>
    <t>IV</t>
  </si>
  <si>
    <t>Dự án quyết toán</t>
  </si>
  <si>
    <t>Bệnh viện đa khoa Bắc Kạn</t>
  </si>
  <si>
    <t>VIII</t>
  </si>
  <si>
    <t>Bảo vệ môi trường</t>
  </si>
  <si>
    <t>Xử lý triệt để ô nhiễm môi trường do nước thải y tế tại Trung tâm y tế huyện Ngân Sơn</t>
  </si>
  <si>
    <t>Quyết định phê duyệt chủ trương đầu tư/ Quyết định đầu tư</t>
  </si>
  <si>
    <t>VI</t>
  </si>
  <si>
    <t xml:space="preserve">1350/QĐ-UBND ngày 29/7/2021 </t>
  </si>
  <si>
    <t>IX</t>
  </si>
  <si>
    <t>Nông nghiệp, lâm nghiệp</t>
  </si>
  <si>
    <t>Dự án Quản lý rừng bền vững và đa dạng sinh học nhằm giảm phát thải CO2</t>
  </si>
  <si>
    <t>QĐ số 4714/QĐ-BNN-HTQT ngày 13/11/2015, QĐ số 1879/QĐ-UBND ngày 08/11/2017</t>
  </si>
  <si>
    <t>Phát triển cơ sở hạ tầng nông thôn bền vững các tỉnh miền núi phía Bắc</t>
  </si>
  <si>
    <t>Dự án hoàn thành</t>
  </si>
  <si>
    <t>1047/QĐ-UBND ngày 18/5/2009; 496/QĐ-UBND ngày 22/3/2010</t>
  </si>
  <si>
    <t>Sở Nông nghiệp và Phát triển nông thôn</t>
  </si>
  <si>
    <t>VII</t>
  </si>
  <si>
    <t>Giao thông</t>
  </si>
  <si>
    <t>Hạ tầng kỹ thuật trung tâm thị trấn Chợ Rã, huyện Ba Bể</t>
  </si>
  <si>
    <t>2470/QĐ-UBND ngày 17/12/2021</t>
  </si>
  <si>
    <t>UBND huyện Ba Bể</t>
  </si>
  <si>
    <t>Thể dục, thể thao</t>
  </si>
  <si>
    <t>Xây dựng sân vận động tỉnh và các hạng mục phụ trợ</t>
  </si>
  <si>
    <t>Nghị quyết số 56/NQ-HĐND ngày 14/7/2021; 56/NQ-HĐND ngày 10/12/2022</t>
  </si>
  <si>
    <t xml:space="preserve">Dự án khởi công mới </t>
  </si>
  <si>
    <t>UBND thành phố Bắc Kạn</t>
  </si>
  <si>
    <t>Tràn liên hợp cống đường từ ĐT.251 vào khu Mò Lả, xã Cốc Đán, huyện Ngân Sơn</t>
  </si>
  <si>
    <t>Hoạt động của các cơ quan quản lý nhà nước</t>
  </si>
  <si>
    <t>Cải tạo, sửa chữa nhà làm việc 4 tầng Hội LHPN tỉnh; Nhà làm việc Ban Quản lý Vườn Quốc gia Ba Bể; Nhà làm việc 3 tầng + hàng rào, cải tạo nhà để xe làm phòng làm việc Liên minh HTX tỉnh</t>
  </si>
  <si>
    <t>Cải tạo, sửa chữa Nhà làm việc trụ sở Sở Giáo dục và Đào tạo, Trung tâm Giáo dục thường xuyên - Giáo dục Hướng nghiệp tỉnh Bắc Kạn (cơ sở 2); Hoàn thiện hệ thống phòng cháy chữa cháy trụ sở Sở Giáo dục và Đào tạo, trường THPT Ba Bể, trường THPT Bộc Bố và trường THPT Ngân Sơn</t>
  </si>
  <si>
    <t>Cải tạo, sửa chữa các hạng mục phụ trợ, hoàn thiện hệ thống PCCC của Sở Nông nghiệp và PTNT và các đơn vị trực thuộc</t>
  </si>
  <si>
    <t>Các nhiệm vụ, chương trình, dự án khác theo quy định của pháp luật</t>
  </si>
  <si>
    <t>X</t>
  </si>
  <si>
    <t>Giải phóng mặt bằng và san nền tạo mặt bằng thu hút đầu tư phần diện tích còn lại của Khu công nghiệp Thanh Bình giai đoạn I</t>
  </si>
  <si>
    <t>B</t>
  </si>
  <si>
    <t>Dự phòng chưa phân bổ</t>
  </si>
  <si>
    <t>Xây dựng các hạng mục còn lại của Trung tâm Y tế huyện Ngân Sơn, tỉnh Bắc Kạn</t>
  </si>
  <si>
    <t>Xây dựng trụ sở làm việc Công an xã, thị trấn trên địa bàn tỉnh Bắc Kạn giai đoạn 2023-2025</t>
  </si>
  <si>
    <t>Công an tỉnh</t>
  </si>
  <si>
    <t>TỔNG</t>
  </si>
  <si>
    <t>Biểu số 02</t>
  </si>
  <si>
    <t>2881 ngày 13/11/2012; 3355/QĐ-BNN-KH ngày 10/8/2017</t>
  </si>
  <si>
    <t>Nhà kho, xe, pháo huấn luyện Dân quân tự vệ/Bộ Chỉ huy quân sự tỉnh</t>
  </si>
  <si>
    <t>Số 43/QĐ-UBND ngày 13/2/2023</t>
  </si>
  <si>
    <t xml:space="preserve">Xây dựng trường Mầm non Vân Tùng, huyện Ngân Sơn, tỉnh Bắc Kạn </t>
  </si>
  <si>
    <t>206/QĐ-UBND ngày 13/02/2022</t>
  </si>
  <si>
    <t>205/QĐ-UBND ngày 13/02/2023</t>
  </si>
  <si>
    <t>211/QĐ-UBND ngày 13/02/2023</t>
  </si>
  <si>
    <t>209/QĐ-UBND ngày 13/02/2023</t>
  </si>
  <si>
    <t>210/QĐ-UBND ngày 13/02/2023</t>
  </si>
  <si>
    <t>208/QĐ-UBND ngày 13/02/2023</t>
  </si>
  <si>
    <t>Cải tạo, sửa chữa và hoàn thiện hệ thống phòng cháy chữa cháy trụ sở Sở Công Thương tỉnh Bắc Kạn</t>
  </si>
  <si>
    <t>Cải tạo, sửa chữa và hoàn thiện hệ thống phòng cháy chữa cháy trụ sở Sở Kế hoạch và Đầu tư</t>
  </si>
  <si>
    <t>198/QĐ-UBND ngày 10/02/2023</t>
  </si>
  <si>
    <t>207/QĐ-UBND ngày 13/02/2022</t>
  </si>
  <si>
    <t xml:space="preserve"> ĐIỀU CHỈNH KẾ HOẠCH ĐẦU TƯ CÔNG TRUNG HẠN GIAI ĐOẠN 2021-2025 NGUỒN VỐN NGÂN SÁCH ĐỊA PHƯƠNG (LẦN 6) - CHI XÂY DỰNG CƠ BẢN VỐN TẬP TRUNG TRONG NƯỚC</t>
  </si>
  <si>
    <t>(Kèm theo Nghị quyết số      /NQ-HĐND ngày      tháng 3 năm 2023 của Hội đồng nhân dân tỉnh Bắc Kạn)</t>
  </si>
  <si>
    <t>Điều chỉnh</t>
  </si>
  <si>
    <t xml:space="preserve"> ĐIỀU CHỈNH KẾ HOẠCH ĐẦU TƯ CÔNG TRUNG HẠN GIAI ĐOẠN 2021-2025 NGUỒN VỐN NGÂN SÁCH ĐỊA PHƯƠNG (LẦN 2) - NGUỒN THU TIỀN SỬ DỤNG ĐẤT</t>
  </si>
  <si>
    <t>232/QĐ-UBND ngày 16/02/2023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</si>
</sst>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right" vertical="center" wrapText="1"/>
    </xf>
    <xf numFmtId="165" fontId="3" fillId="0" borderId="0" xfId="1" applyNumberFormat="1" applyFont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2" xfId="3" applyNumberFormat="1" applyFont="1" applyFill="1" applyBorder="1" applyAlignment="1">
      <alignment horizontal="right" vertical="center" wrapText="1"/>
    </xf>
    <xf numFmtId="3" fontId="11" fillId="0" borderId="2" xfId="2" applyNumberFormat="1" applyFont="1" applyFill="1" applyBorder="1" applyAlignment="1">
      <alignment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3" fontId="10" fillId="0" borderId="2" xfId="2" applyNumberFormat="1" applyFont="1" applyFill="1" applyBorder="1" applyAlignment="1">
      <alignment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3" fontId="9" fillId="0" borderId="2" xfId="2" quotePrefix="1" applyNumberFormat="1" applyFont="1" applyFill="1" applyBorder="1" applyAlignment="1">
      <alignment horizontal="center" vertical="center" wrapText="1"/>
    </xf>
    <xf numFmtId="165" fontId="9" fillId="0" borderId="2" xfId="3" quotePrefix="1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3" fontId="2" fillId="0" borderId="0" xfId="0" applyNumberFormat="1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1" fillId="2" borderId="2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10 10" xfId="3"/>
    <cellStyle name="Normal" xfId="0" builtinId="0"/>
    <cellStyle name="Normal_Bieu mau (CV 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45" zoomScale="70" zoomScaleNormal="70" workbookViewId="0">
      <selection activeCell="E47" sqref="E47"/>
    </sheetView>
  </sheetViews>
  <sheetFormatPr defaultColWidth="8.88671875" defaultRowHeight="15.6" x14ac:dyDescent="0.3"/>
  <cols>
    <col min="1" max="1" width="8.88671875" style="2"/>
    <col min="2" max="2" width="39.109375" style="13" customWidth="1"/>
    <col min="3" max="4" width="8.88671875" style="2"/>
    <col min="5" max="5" width="17.44140625" style="2" customWidth="1"/>
    <col min="6" max="6" width="14.6640625" style="13" customWidth="1"/>
    <col min="7" max="7" width="13.33203125" style="13" customWidth="1"/>
    <col min="8" max="8" width="15.44140625" style="13" customWidth="1"/>
    <col min="9" max="9" width="10.109375" style="13" customWidth="1"/>
    <col min="10" max="11" width="14.88671875" style="13" customWidth="1"/>
    <col min="12" max="13" width="8.88671875" style="13"/>
    <col min="14" max="14" width="14.109375" style="13" customWidth="1"/>
    <col min="15" max="15" width="18.109375" style="2" customWidth="1"/>
    <col min="16" max="16" width="14.109375" style="2" customWidth="1"/>
    <col min="17" max="16384" width="8.88671875" style="13"/>
  </cols>
  <sheetData>
    <row r="1" spans="1:18" s="1" customFormat="1" x14ac:dyDescent="0.3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R1" s="2"/>
    </row>
    <row r="2" spans="1:18" s="6" customFormat="1" ht="46.95" customHeight="1" x14ac:dyDescent="0.3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8" s="6" customFormat="1" ht="27.6" customHeight="1" x14ac:dyDescent="0.3">
      <c r="A3" s="68" t="s">
        <v>96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8" s="1" customFormat="1" ht="16.2" x14ac:dyDescent="0.3">
      <c r="A4" s="2"/>
      <c r="B4" s="7"/>
      <c r="C4" s="8"/>
      <c r="D4" s="8"/>
      <c r="E4" s="2"/>
      <c r="F4" s="9"/>
      <c r="G4" s="9"/>
      <c r="H4" s="10"/>
      <c r="I4" s="9"/>
      <c r="J4" s="9"/>
      <c r="K4" s="9"/>
      <c r="L4" s="9"/>
      <c r="M4" s="69" t="s">
        <v>0</v>
      </c>
      <c r="N4" s="69"/>
      <c r="O4" s="69"/>
      <c r="P4" s="69"/>
      <c r="R4" s="2"/>
    </row>
    <row r="5" spans="1:18" s="3" customFormat="1" ht="15.75" customHeight="1" x14ac:dyDescent="0.3">
      <c r="A5" s="65" t="s">
        <v>1</v>
      </c>
      <c r="B5" s="65" t="s">
        <v>2</v>
      </c>
      <c r="C5" s="70" t="s">
        <v>3</v>
      </c>
      <c r="D5" s="70"/>
      <c r="E5" s="65" t="s">
        <v>45</v>
      </c>
      <c r="F5" s="65"/>
      <c r="G5" s="65"/>
      <c r="H5" s="64" t="s">
        <v>4</v>
      </c>
      <c r="I5" s="64"/>
      <c r="J5" s="64" t="s">
        <v>5</v>
      </c>
      <c r="K5" s="72" t="s">
        <v>6</v>
      </c>
      <c r="L5" s="71" t="s">
        <v>97</v>
      </c>
      <c r="M5" s="71"/>
      <c r="N5" s="64" t="s">
        <v>7</v>
      </c>
      <c r="O5" s="65" t="s">
        <v>8</v>
      </c>
      <c r="P5" s="65" t="s">
        <v>9</v>
      </c>
      <c r="R5" s="4"/>
    </row>
    <row r="6" spans="1:18" s="3" customFormat="1" x14ac:dyDescent="0.3">
      <c r="A6" s="65"/>
      <c r="B6" s="65"/>
      <c r="C6" s="70"/>
      <c r="D6" s="70"/>
      <c r="E6" s="65"/>
      <c r="F6" s="65"/>
      <c r="G6" s="65"/>
      <c r="H6" s="64"/>
      <c r="I6" s="64"/>
      <c r="J6" s="64"/>
      <c r="K6" s="72"/>
      <c r="L6" s="71"/>
      <c r="M6" s="71"/>
      <c r="N6" s="64"/>
      <c r="O6" s="65"/>
      <c r="P6" s="65"/>
      <c r="R6" s="4"/>
    </row>
    <row r="7" spans="1:18" s="3" customFormat="1" ht="15.6" customHeight="1" x14ac:dyDescent="0.3">
      <c r="A7" s="65"/>
      <c r="B7" s="65"/>
      <c r="C7" s="70" t="s">
        <v>10</v>
      </c>
      <c r="D7" s="70" t="s">
        <v>11</v>
      </c>
      <c r="E7" s="65" t="s">
        <v>12</v>
      </c>
      <c r="F7" s="64" t="s">
        <v>13</v>
      </c>
      <c r="G7" s="64"/>
      <c r="H7" s="64" t="s">
        <v>12</v>
      </c>
      <c r="I7" s="64" t="s">
        <v>14</v>
      </c>
      <c r="J7" s="64"/>
      <c r="K7" s="72"/>
      <c r="L7" s="71" t="s">
        <v>15</v>
      </c>
      <c r="M7" s="71" t="s">
        <v>16</v>
      </c>
      <c r="N7" s="64"/>
      <c r="O7" s="65"/>
      <c r="P7" s="65"/>
      <c r="R7" s="4"/>
    </row>
    <row r="8" spans="1:18" s="3" customFormat="1" ht="53.4" customHeight="1" x14ac:dyDescent="0.3">
      <c r="A8" s="65"/>
      <c r="B8" s="65"/>
      <c r="C8" s="70"/>
      <c r="D8" s="70"/>
      <c r="E8" s="65"/>
      <c r="F8" s="5" t="s">
        <v>17</v>
      </c>
      <c r="G8" s="5" t="s">
        <v>18</v>
      </c>
      <c r="H8" s="64"/>
      <c r="I8" s="64"/>
      <c r="J8" s="64"/>
      <c r="K8" s="72"/>
      <c r="L8" s="71"/>
      <c r="M8" s="71"/>
      <c r="N8" s="64"/>
      <c r="O8" s="65"/>
      <c r="P8" s="65"/>
      <c r="R8" s="4"/>
    </row>
    <row r="9" spans="1:18" x14ac:dyDescent="0.3">
      <c r="A9" s="11"/>
      <c r="B9" s="18" t="s">
        <v>20</v>
      </c>
      <c r="C9" s="17"/>
      <c r="D9" s="17"/>
      <c r="E9" s="17"/>
      <c r="F9" s="25"/>
      <c r="G9" s="25"/>
      <c r="H9" s="25"/>
      <c r="I9" s="25"/>
      <c r="J9" s="25"/>
      <c r="K9" s="44">
        <f>K10</f>
        <v>264387</v>
      </c>
      <c r="L9" s="44">
        <f>L10</f>
        <v>144137</v>
      </c>
      <c r="M9" s="44">
        <f t="shared" ref="M9:N9" si="0">M10</f>
        <v>144137</v>
      </c>
      <c r="N9" s="44">
        <f t="shared" si="0"/>
        <v>264387</v>
      </c>
      <c r="O9" s="17"/>
      <c r="P9" s="17"/>
      <c r="Q9" s="52"/>
    </row>
    <row r="10" spans="1:18" x14ac:dyDescent="0.3">
      <c r="A10" s="11"/>
      <c r="B10" s="12" t="s">
        <v>22</v>
      </c>
      <c r="C10" s="17"/>
      <c r="D10" s="17"/>
      <c r="E10" s="17"/>
      <c r="F10" s="25"/>
      <c r="G10" s="25"/>
      <c r="H10" s="25"/>
      <c r="I10" s="25"/>
      <c r="J10" s="25"/>
      <c r="K10" s="44">
        <f>K11+K12</f>
        <v>264387</v>
      </c>
      <c r="L10" s="44">
        <f t="shared" ref="L10:N10" si="1">L11+L12</f>
        <v>144137</v>
      </c>
      <c r="M10" s="44">
        <f t="shared" si="1"/>
        <v>144137</v>
      </c>
      <c r="N10" s="44">
        <f t="shared" si="1"/>
        <v>264387</v>
      </c>
      <c r="O10" s="17"/>
      <c r="P10" s="17"/>
    </row>
    <row r="11" spans="1:18" s="19" customFormat="1" ht="34.950000000000003" customHeight="1" x14ac:dyDescent="0.3">
      <c r="A11" s="15" t="s">
        <v>21</v>
      </c>
      <c r="B11" s="18" t="s">
        <v>23</v>
      </c>
      <c r="C11" s="15"/>
      <c r="D11" s="15"/>
      <c r="E11" s="15"/>
      <c r="F11" s="44"/>
      <c r="G11" s="44"/>
      <c r="H11" s="44"/>
      <c r="I11" s="44"/>
      <c r="J11" s="44"/>
      <c r="K11" s="44">
        <v>249387</v>
      </c>
      <c r="L11" s="44">
        <v>135137</v>
      </c>
      <c r="M11" s="44"/>
      <c r="N11" s="44">
        <f t="shared" ref="N11" si="2">K11-L11+M11</f>
        <v>114250</v>
      </c>
      <c r="O11" s="15"/>
      <c r="P11" s="15"/>
      <c r="Q11" s="58"/>
    </row>
    <row r="12" spans="1:18" s="19" customFormat="1" ht="31.2" x14ac:dyDescent="0.3">
      <c r="A12" s="15" t="s">
        <v>74</v>
      </c>
      <c r="B12" s="55" t="s">
        <v>24</v>
      </c>
      <c r="C12" s="15"/>
      <c r="D12" s="15"/>
      <c r="E12" s="15"/>
      <c r="F12" s="44"/>
      <c r="G12" s="44"/>
      <c r="H12" s="44"/>
      <c r="I12" s="44"/>
      <c r="J12" s="44"/>
      <c r="K12" s="44">
        <f>K13+K16+K19+K22+K27+K30+K33+K38+K42+K49</f>
        <v>15000</v>
      </c>
      <c r="L12" s="44">
        <f t="shared" ref="L12:N12" si="3">L13+L16+L19+L22+L27+L30+L33+L38+L42+L49</f>
        <v>9000</v>
      </c>
      <c r="M12" s="44">
        <f t="shared" si="3"/>
        <v>144137</v>
      </c>
      <c r="N12" s="44">
        <f t="shared" si="3"/>
        <v>150137</v>
      </c>
      <c r="O12" s="15"/>
      <c r="P12" s="15"/>
    </row>
    <row r="13" spans="1:18" s="21" customFormat="1" ht="16.2" x14ac:dyDescent="0.3">
      <c r="A13" s="16" t="s">
        <v>25</v>
      </c>
      <c r="B13" s="14" t="s">
        <v>26</v>
      </c>
      <c r="C13" s="16"/>
      <c r="D13" s="16"/>
      <c r="E13" s="16"/>
      <c r="F13" s="26">
        <f>F15</f>
        <v>8500</v>
      </c>
      <c r="G13" s="26">
        <f t="shared" ref="G13:N13" si="4">G15</f>
        <v>8500</v>
      </c>
      <c r="H13" s="26">
        <f t="shared" si="4"/>
        <v>0</v>
      </c>
      <c r="I13" s="26">
        <f t="shared" si="4"/>
        <v>0</v>
      </c>
      <c r="J13" s="26">
        <f t="shared" si="4"/>
        <v>0</v>
      </c>
      <c r="K13" s="26">
        <f t="shared" si="4"/>
        <v>0</v>
      </c>
      <c r="L13" s="26">
        <f t="shared" si="4"/>
        <v>0</v>
      </c>
      <c r="M13" s="26">
        <f t="shared" si="4"/>
        <v>8500</v>
      </c>
      <c r="N13" s="26">
        <f t="shared" si="4"/>
        <v>8500</v>
      </c>
      <c r="O13" s="16"/>
      <c r="P13" s="16"/>
    </row>
    <row r="14" spans="1:18" s="24" customFormat="1" x14ac:dyDescent="0.3">
      <c r="A14" s="22"/>
      <c r="B14" s="23" t="s">
        <v>27</v>
      </c>
      <c r="C14" s="22"/>
      <c r="D14" s="22"/>
      <c r="E14" s="22"/>
      <c r="F14" s="27"/>
      <c r="G14" s="27"/>
      <c r="H14" s="27"/>
      <c r="I14" s="27"/>
      <c r="J14" s="27"/>
      <c r="K14" s="27"/>
      <c r="L14" s="27"/>
      <c r="M14" s="27"/>
      <c r="N14" s="27"/>
      <c r="O14" s="22"/>
      <c r="P14" s="22"/>
    </row>
    <row r="15" spans="1:18" ht="31.2" x14ac:dyDescent="0.3">
      <c r="A15" s="17">
        <v>1</v>
      </c>
      <c r="B15" s="20" t="s">
        <v>82</v>
      </c>
      <c r="C15" s="17">
        <v>2023</v>
      </c>
      <c r="D15" s="17">
        <v>2025</v>
      </c>
      <c r="E15" s="17" t="s">
        <v>83</v>
      </c>
      <c r="F15" s="25">
        <v>8500</v>
      </c>
      <c r="G15" s="25">
        <v>8500</v>
      </c>
      <c r="H15" s="25"/>
      <c r="I15" s="25"/>
      <c r="J15" s="25"/>
      <c r="K15" s="25">
        <v>0</v>
      </c>
      <c r="L15" s="25">
        <v>0</v>
      </c>
      <c r="M15" s="25">
        <v>8500</v>
      </c>
      <c r="N15" s="25">
        <f>K15-L15+M15</f>
        <v>8500</v>
      </c>
      <c r="O15" s="17" t="s">
        <v>34</v>
      </c>
      <c r="P15" s="17"/>
    </row>
    <row r="16" spans="1:18" s="21" customFormat="1" ht="16.2" x14ac:dyDescent="0.3">
      <c r="A16" s="16" t="s">
        <v>29</v>
      </c>
      <c r="B16" s="28" t="s">
        <v>28</v>
      </c>
      <c r="C16" s="16"/>
      <c r="D16" s="16"/>
      <c r="E16" s="16"/>
      <c r="F16" s="26">
        <f>F18</f>
        <v>3293</v>
      </c>
      <c r="G16" s="26">
        <f t="shared" ref="G16:N16" si="5">G18</f>
        <v>3293</v>
      </c>
      <c r="H16" s="26">
        <f t="shared" si="5"/>
        <v>0</v>
      </c>
      <c r="I16" s="26">
        <f t="shared" si="5"/>
        <v>0</v>
      </c>
      <c r="J16" s="26">
        <f t="shared" si="5"/>
        <v>0</v>
      </c>
      <c r="K16" s="26">
        <f t="shared" si="5"/>
        <v>0</v>
      </c>
      <c r="L16" s="26">
        <f t="shared" si="5"/>
        <v>0</v>
      </c>
      <c r="M16" s="26">
        <f t="shared" si="5"/>
        <v>3293</v>
      </c>
      <c r="N16" s="26">
        <f t="shared" si="5"/>
        <v>3293</v>
      </c>
      <c r="O16" s="16"/>
      <c r="P16" s="16"/>
    </row>
    <row r="17" spans="1:16" s="24" customFormat="1" x14ac:dyDescent="0.3">
      <c r="A17" s="22"/>
      <c r="B17" s="23" t="s">
        <v>27</v>
      </c>
      <c r="C17" s="22"/>
      <c r="D17" s="22"/>
      <c r="E17" s="22"/>
      <c r="F17" s="27"/>
      <c r="G17" s="27"/>
      <c r="H17" s="27"/>
      <c r="I17" s="27"/>
      <c r="J17" s="27"/>
      <c r="K17" s="27"/>
      <c r="L17" s="27"/>
      <c r="M17" s="27"/>
      <c r="N17" s="27"/>
      <c r="O17" s="22"/>
      <c r="P17" s="22"/>
    </row>
    <row r="18" spans="1:16" ht="78" x14ac:dyDescent="0.3">
      <c r="A18" s="17">
        <v>2</v>
      </c>
      <c r="B18" s="20" t="s">
        <v>30</v>
      </c>
      <c r="C18" s="17">
        <v>2023</v>
      </c>
      <c r="D18" s="17">
        <v>2025</v>
      </c>
      <c r="E18" s="17" t="s">
        <v>87</v>
      </c>
      <c r="F18" s="25">
        <v>3293</v>
      </c>
      <c r="G18" s="25">
        <v>3293</v>
      </c>
      <c r="H18" s="25"/>
      <c r="I18" s="25"/>
      <c r="J18" s="25"/>
      <c r="K18" s="25">
        <v>0</v>
      </c>
      <c r="L18" s="25">
        <v>0</v>
      </c>
      <c r="M18" s="25">
        <v>3293</v>
      </c>
      <c r="N18" s="25">
        <f t="shared" ref="N18:N51" si="6">K18-L18+M18</f>
        <v>3293</v>
      </c>
      <c r="O18" s="17" t="s">
        <v>35</v>
      </c>
      <c r="P18" s="17"/>
    </row>
    <row r="19" spans="1:16" s="21" customFormat="1" ht="16.2" x14ac:dyDescent="0.3">
      <c r="A19" s="16" t="s">
        <v>32</v>
      </c>
      <c r="B19" s="28" t="s">
        <v>31</v>
      </c>
      <c r="C19" s="16"/>
      <c r="D19" s="16"/>
      <c r="E19" s="16"/>
      <c r="F19" s="26">
        <f>F21</f>
        <v>7000</v>
      </c>
      <c r="G19" s="26">
        <f t="shared" ref="G19:N19" si="7">G21</f>
        <v>7000</v>
      </c>
      <c r="H19" s="26">
        <f t="shared" si="7"/>
        <v>0</v>
      </c>
      <c r="I19" s="26">
        <f t="shared" si="7"/>
        <v>0</v>
      </c>
      <c r="J19" s="26">
        <f t="shared" si="7"/>
        <v>0</v>
      </c>
      <c r="K19" s="26">
        <f t="shared" si="7"/>
        <v>0</v>
      </c>
      <c r="L19" s="26">
        <f t="shared" si="7"/>
        <v>0</v>
      </c>
      <c r="M19" s="26">
        <f t="shared" si="7"/>
        <v>7000</v>
      </c>
      <c r="N19" s="26">
        <f t="shared" si="7"/>
        <v>7000</v>
      </c>
      <c r="O19" s="16"/>
      <c r="P19" s="16"/>
    </row>
    <row r="20" spans="1:16" s="24" customFormat="1" x14ac:dyDescent="0.3">
      <c r="A20" s="22"/>
      <c r="B20" s="23" t="s">
        <v>27</v>
      </c>
      <c r="C20" s="22"/>
      <c r="D20" s="22"/>
      <c r="E20" s="22"/>
      <c r="F20" s="27"/>
      <c r="G20" s="27"/>
      <c r="H20" s="27"/>
      <c r="I20" s="27"/>
      <c r="J20" s="27"/>
      <c r="K20" s="27"/>
      <c r="L20" s="27"/>
      <c r="M20" s="27"/>
      <c r="N20" s="27"/>
      <c r="O20" s="22"/>
      <c r="P20" s="22"/>
    </row>
    <row r="21" spans="1:16" ht="31.2" x14ac:dyDescent="0.3">
      <c r="A21" s="17">
        <v>3</v>
      </c>
      <c r="B21" s="20" t="s">
        <v>84</v>
      </c>
      <c r="C21" s="17">
        <v>2023</v>
      </c>
      <c r="D21" s="17">
        <v>2025</v>
      </c>
      <c r="E21" s="17" t="s">
        <v>85</v>
      </c>
      <c r="F21" s="25">
        <v>7000</v>
      </c>
      <c r="G21" s="25">
        <v>7000</v>
      </c>
      <c r="H21" s="25"/>
      <c r="I21" s="25"/>
      <c r="J21" s="25"/>
      <c r="K21" s="25">
        <v>0</v>
      </c>
      <c r="L21" s="25">
        <v>0</v>
      </c>
      <c r="M21" s="25">
        <v>7000</v>
      </c>
      <c r="N21" s="25">
        <f t="shared" si="6"/>
        <v>7000</v>
      </c>
      <c r="O21" s="17" t="s">
        <v>33</v>
      </c>
      <c r="P21" s="17"/>
    </row>
    <row r="22" spans="1:16" s="24" customFormat="1" ht="16.2" x14ac:dyDescent="0.3">
      <c r="A22" s="36" t="s">
        <v>39</v>
      </c>
      <c r="B22" s="28" t="s">
        <v>37</v>
      </c>
      <c r="C22" s="22"/>
      <c r="D22" s="22"/>
      <c r="E22" s="22"/>
      <c r="F22" s="26">
        <f>F24+F26</f>
        <v>995320</v>
      </c>
      <c r="G22" s="26">
        <f t="shared" ref="G22:N22" si="8">G24+G26</f>
        <v>12450</v>
      </c>
      <c r="H22" s="26">
        <f t="shared" si="8"/>
        <v>0</v>
      </c>
      <c r="I22" s="26">
        <f t="shared" si="8"/>
        <v>880453</v>
      </c>
      <c r="J22" s="26">
        <f t="shared" si="8"/>
        <v>880210</v>
      </c>
      <c r="K22" s="26">
        <f t="shared" si="8"/>
        <v>0</v>
      </c>
      <c r="L22" s="26">
        <f t="shared" si="8"/>
        <v>0</v>
      </c>
      <c r="M22" s="26">
        <f t="shared" si="8"/>
        <v>12898</v>
      </c>
      <c r="N22" s="26">
        <f t="shared" si="8"/>
        <v>12898</v>
      </c>
      <c r="O22" s="22"/>
      <c r="P22" s="22"/>
    </row>
    <row r="23" spans="1:16" x14ac:dyDescent="0.3">
      <c r="A23" s="17"/>
      <c r="B23" s="23" t="s">
        <v>40</v>
      </c>
      <c r="C23" s="17"/>
      <c r="D23" s="17"/>
      <c r="E23" s="17"/>
      <c r="F23" s="25"/>
      <c r="G23" s="25"/>
      <c r="H23" s="25"/>
      <c r="I23" s="25"/>
      <c r="J23" s="25"/>
      <c r="K23" s="25"/>
      <c r="L23" s="25"/>
      <c r="M23" s="25"/>
      <c r="N23" s="25">
        <f t="shared" si="6"/>
        <v>0</v>
      </c>
      <c r="O23" s="17"/>
      <c r="P23" s="17"/>
    </row>
    <row r="24" spans="1:16" ht="62.4" x14ac:dyDescent="0.3">
      <c r="A24" s="17">
        <v>4</v>
      </c>
      <c r="B24" s="29" t="s">
        <v>41</v>
      </c>
      <c r="C24" s="17">
        <v>2009</v>
      </c>
      <c r="D24" s="17">
        <v>2018</v>
      </c>
      <c r="E24" s="17" t="s">
        <v>54</v>
      </c>
      <c r="F24" s="25">
        <v>982870</v>
      </c>
      <c r="G24" s="25"/>
      <c r="H24" s="25"/>
      <c r="I24" s="25">
        <v>880453</v>
      </c>
      <c r="J24" s="25">
        <v>880210</v>
      </c>
      <c r="K24" s="25">
        <v>0</v>
      </c>
      <c r="L24" s="25">
        <v>0</v>
      </c>
      <c r="M24" s="25">
        <v>448</v>
      </c>
      <c r="N24" s="25">
        <f t="shared" si="6"/>
        <v>448</v>
      </c>
      <c r="O24" s="17" t="s">
        <v>35</v>
      </c>
      <c r="P24" s="17"/>
    </row>
    <row r="25" spans="1:16" x14ac:dyDescent="0.3">
      <c r="A25" s="17"/>
      <c r="B25" s="23" t="s">
        <v>27</v>
      </c>
      <c r="C25" s="17"/>
      <c r="D25" s="17"/>
      <c r="E25" s="17"/>
      <c r="F25" s="25"/>
      <c r="G25" s="25"/>
      <c r="H25" s="25"/>
      <c r="I25" s="25"/>
      <c r="J25" s="25"/>
      <c r="K25" s="25"/>
      <c r="L25" s="25"/>
      <c r="M25" s="25"/>
      <c r="N25" s="25"/>
      <c r="O25" s="17"/>
      <c r="P25" s="17"/>
    </row>
    <row r="26" spans="1:16" ht="76.95" customHeight="1" x14ac:dyDescent="0.3">
      <c r="A26" s="17">
        <v>5</v>
      </c>
      <c r="B26" s="20" t="s">
        <v>38</v>
      </c>
      <c r="C26" s="17">
        <v>2023</v>
      </c>
      <c r="D26" s="17">
        <v>2025</v>
      </c>
      <c r="E26" s="17" t="s">
        <v>90</v>
      </c>
      <c r="F26" s="25">
        <v>12450</v>
      </c>
      <c r="G26" s="25">
        <v>12450</v>
      </c>
      <c r="H26" s="25"/>
      <c r="I26" s="25"/>
      <c r="J26" s="25"/>
      <c r="K26" s="25">
        <v>0</v>
      </c>
      <c r="L26" s="25">
        <v>0</v>
      </c>
      <c r="M26" s="25">
        <v>12450</v>
      </c>
      <c r="N26" s="25">
        <f t="shared" si="6"/>
        <v>12450</v>
      </c>
      <c r="O26" s="17" t="s">
        <v>35</v>
      </c>
      <c r="P26" s="17"/>
    </row>
    <row r="27" spans="1:16" s="21" customFormat="1" ht="16.2" x14ac:dyDescent="0.3">
      <c r="A27" s="16" t="s">
        <v>36</v>
      </c>
      <c r="B27" s="48" t="s">
        <v>61</v>
      </c>
      <c r="C27" s="49"/>
      <c r="D27" s="49"/>
      <c r="E27" s="50"/>
      <c r="F27" s="51">
        <f>SUM(F28:F29)</f>
        <v>252000</v>
      </c>
      <c r="G27" s="51">
        <f t="shared" ref="G27:N27" si="9">SUM(G28:G29)</f>
        <v>60000</v>
      </c>
      <c r="H27" s="51">
        <f t="shared" si="9"/>
        <v>0</v>
      </c>
      <c r="I27" s="51">
        <f t="shared" si="9"/>
        <v>0</v>
      </c>
      <c r="J27" s="51">
        <f t="shared" si="9"/>
        <v>0</v>
      </c>
      <c r="K27" s="51">
        <f t="shared" si="9"/>
        <v>0</v>
      </c>
      <c r="L27" s="51">
        <f t="shared" si="9"/>
        <v>0</v>
      </c>
      <c r="M27" s="51">
        <f t="shared" si="9"/>
        <v>41200</v>
      </c>
      <c r="N27" s="51">
        <f t="shared" si="9"/>
        <v>41200</v>
      </c>
      <c r="O27" s="16"/>
      <c r="P27" s="16"/>
    </row>
    <row r="28" spans="1:16" x14ac:dyDescent="0.3">
      <c r="A28" s="17"/>
      <c r="B28" s="45" t="s">
        <v>27</v>
      </c>
      <c r="C28" s="46"/>
      <c r="D28" s="46"/>
      <c r="E28" s="47"/>
      <c r="F28" s="40"/>
      <c r="G28" s="40"/>
      <c r="H28" s="25"/>
      <c r="I28" s="25"/>
      <c r="J28" s="25"/>
      <c r="K28" s="25"/>
      <c r="L28" s="25"/>
      <c r="M28" s="25"/>
      <c r="N28" s="25"/>
      <c r="O28" s="17"/>
      <c r="P28" s="17"/>
    </row>
    <row r="29" spans="1:16" ht="78" x14ac:dyDescent="0.3">
      <c r="A29" s="17">
        <v>6</v>
      </c>
      <c r="B29" s="41" t="s">
        <v>62</v>
      </c>
      <c r="C29" s="42">
        <v>2022</v>
      </c>
      <c r="D29" s="42">
        <v>2025</v>
      </c>
      <c r="E29" s="43" t="s">
        <v>63</v>
      </c>
      <c r="F29" s="40">
        <v>252000</v>
      </c>
      <c r="G29" s="40">
        <v>60000</v>
      </c>
      <c r="H29" s="25"/>
      <c r="I29" s="25"/>
      <c r="J29" s="25"/>
      <c r="K29" s="25">
        <v>0</v>
      </c>
      <c r="L29" s="25"/>
      <c r="M29" s="25">
        <v>41200</v>
      </c>
      <c r="N29" s="25">
        <f t="shared" si="6"/>
        <v>41200</v>
      </c>
      <c r="O29" s="47" t="s">
        <v>65</v>
      </c>
      <c r="P29" s="17"/>
    </row>
    <row r="30" spans="1:16" s="24" customFormat="1" ht="16.2" x14ac:dyDescent="0.3">
      <c r="A30" s="36" t="s">
        <v>46</v>
      </c>
      <c r="B30" s="28" t="s">
        <v>43</v>
      </c>
      <c r="C30" s="37"/>
      <c r="D30" s="37"/>
      <c r="E30" s="22"/>
      <c r="F30" s="26">
        <f>F32</f>
        <v>9000</v>
      </c>
      <c r="G30" s="26">
        <f t="shared" ref="G30:N30" si="10">G32</f>
        <v>9000</v>
      </c>
      <c r="H30" s="26">
        <f t="shared" si="10"/>
        <v>0</v>
      </c>
      <c r="I30" s="26">
        <f t="shared" si="10"/>
        <v>0</v>
      </c>
      <c r="J30" s="26">
        <f t="shared" si="10"/>
        <v>0</v>
      </c>
      <c r="K30" s="26">
        <f t="shared" si="10"/>
        <v>9000</v>
      </c>
      <c r="L30" s="26">
        <f t="shared" si="10"/>
        <v>9000</v>
      </c>
      <c r="M30" s="26">
        <f t="shared" si="10"/>
        <v>0</v>
      </c>
      <c r="N30" s="26">
        <f t="shared" si="10"/>
        <v>0</v>
      </c>
      <c r="O30" s="22"/>
      <c r="P30" s="22"/>
    </row>
    <row r="31" spans="1:16" x14ac:dyDescent="0.3">
      <c r="A31" s="30"/>
      <c r="B31" s="31" t="s">
        <v>64</v>
      </c>
      <c r="C31" s="32"/>
      <c r="D31" s="32"/>
      <c r="E31" s="17"/>
      <c r="F31" s="25"/>
      <c r="G31" s="25"/>
      <c r="H31" s="25"/>
      <c r="I31" s="25"/>
      <c r="J31" s="25"/>
      <c r="K31" s="25"/>
      <c r="L31" s="25"/>
      <c r="M31" s="25"/>
      <c r="N31" s="25">
        <f t="shared" si="6"/>
        <v>0</v>
      </c>
      <c r="O31" s="17"/>
      <c r="P31" s="17"/>
    </row>
    <row r="32" spans="1:16" ht="31.2" x14ac:dyDescent="0.3">
      <c r="A32" s="33">
        <v>7</v>
      </c>
      <c r="B32" s="34" t="s">
        <v>44</v>
      </c>
      <c r="C32" s="35">
        <v>2023</v>
      </c>
      <c r="D32" s="35">
        <v>2025</v>
      </c>
      <c r="E32" s="17" t="s">
        <v>47</v>
      </c>
      <c r="F32" s="25">
        <v>9000</v>
      </c>
      <c r="G32" s="25">
        <v>9000</v>
      </c>
      <c r="H32" s="25"/>
      <c r="I32" s="25"/>
      <c r="J32" s="25"/>
      <c r="K32" s="25">
        <v>9000</v>
      </c>
      <c r="L32" s="25">
        <v>9000</v>
      </c>
      <c r="M32" s="25"/>
      <c r="N32" s="25">
        <f t="shared" si="6"/>
        <v>0</v>
      </c>
      <c r="O32" s="17" t="s">
        <v>33</v>
      </c>
      <c r="P32" s="17"/>
    </row>
    <row r="33" spans="1:16" s="24" customFormat="1" ht="16.2" x14ac:dyDescent="0.3">
      <c r="A33" s="36" t="s">
        <v>56</v>
      </c>
      <c r="B33" s="28" t="s">
        <v>49</v>
      </c>
      <c r="C33" s="22"/>
      <c r="D33" s="22"/>
      <c r="E33" s="22"/>
      <c r="F33" s="26">
        <f>F35+F37</f>
        <v>212775</v>
      </c>
      <c r="G33" s="26">
        <f t="shared" ref="G33:N33" si="11">G35+G37</f>
        <v>33537</v>
      </c>
      <c r="H33" s="26">
        <f t="shared" si="11"/>
        <v>0</v>
      </c>
      <c r="I33" s="26">
        <f t="shared" si="11"/>
        <v>133216</v>
      </c>
      <c r="J33" s="26">
        <f t="shared" si="11"/>
        <v>142103</v>
      </c>
      <c r="K33" s="26">
        <f t="shared" si="11"/>
        <v>6000</v>
      </c>
      <c r="L33" s="26">
        <f t="shared" si="11"/>
        <v>0</v>
      </c>
      <c r="M33" s="26">
        <f t="shared" si="11"/>
        <v>872</v>
      </c>
      <c r="N33" s="26">
        <f t="shared" si="11"/>
        <v>6872</v>
      </c>
      <c r="O33" s="22"/>
      <c r="P33" s="22"/>
    </row>
    <row r="34" spans="1:16" x14ac:dyDescent="0.3">
      <c r="A34" s="30"/>
      <c r="B34" s="31" t="s">
        <v>40</v>
      </c>
      <c r="C34" s="17"/>
      <c r="D34" s="17"/>
      <c r="E34" s="17"/>
      <c r="F34" s="25"/>
      <c r="G34" s="25"/>
      <c r="H34" s="25"/>
      <c r="I34" s="25"/>
      <c r="J34" s="25"/>
      <c r="K34" s="25"/>
      <c r="L34" s="25"/>
      <c r="M34" s="25"/>
      <c r="N34" s="25">
        <f t="shared" si="6"/>
        <v>0</v>
      </c>
      <c r="O34" s="17"/>
      <c r="P34" s="17"/>
    </row>
    <row r="35" spans="1:16" s="62" customFormat="1" ht="78" x14ac:dyDescent="0.3">
      <c r="A35" s="59">
        <v>8</v>
      </c>
      <c r="B35" s="60" t="s">
        <v>52</v>
      </c>
      <c r="C35" s="59">
        <v>2011</v>
      </c>
      <c r="D35" s="59">
        <v>2017</v>
      </c>
      <c r="E35" s="59" t="s">
        <v>81</v>
      </c>
      <c r="F35" s="61">
        <v>134777</v>
      </c>
      <c r="G35" s="61">
        <v>17857</v>
      </c>
      <c r="H35" s="61"/>
      <c r="I35" s="61">
        <v>133216</v>
      </c>
      <c r="J35" s="61">
        <v>133103</v>
      </c>
      <c r="K35" s="61">
        <v>0</v>
      </c>
      <c r="L35" s="61"/>
      <c r="M35" s="61">
        <v>192</v>
      </c>
      <c r="N35" s="61">
        <f>K35-L35+M35</f>
        <v>192</v>
      </c>
      <c r="O35" s="59" t="s">
        <v>55</v>
      </c>
      <c r="P35" s="59"/>
    </row>
    <row r="36" spans="1:16" x14ac:dyDescent="0.3">
      <c r="A36" s="30"/>
      <c r="B36" s="31" t="s">
        <v>53</v>
      </c>
      <c r="C36" s="17"/>
      <c r="D36" s="17"/>
      <c r="E36" s="17"/>
      <c r="F36" s="25"/>
      <c r="G36" s="25"/>
      <c r="H36" s="25"/>
      <c r="I36" s="25"/>
      <c r="J36" s="25"/>
      <c r="K36" s="25"/>
      <c r="L36" s="25"/>
      <c r="M36" s="25"/>
      <c r="N36" s="25">
        <f t="shared" ref="N36" si="12">K36-L36+M36</f>
        <v>0</v>
      </c>
      <c r="O36" s="17"/>
      <c r="P36" s="17"/>
    </row>
    <row r="37" spans="1:16" ht="93.6" x14ac:dyDescent="0.3">
      <c r="A37" s="17">
        <v>9</v>
      </c>
      <c r="B37" s="38" t="s">
        <v>50</v>
      </c>
      <c r="C37" s="35">
        <v>2021</v>
      </c>
      <c r="D37" s="35">
        <v>2023</v>
      </c>
      <c r="E37" s="39" t="s">
        <v>51</v>
      </c>
      <c r="F37" s="40">
        <v>77998</v>
      </c>
      <c r="G37" s="40">
        <v>15680</v>
      </c>
      <c r="H37" s="25"/>
      <c r="I37" s="25"/>
      <c r="J37" s="25">
        <v>9000</v>
      </c>
      <c r="K37" s="25">
        <v>6000</v>
      </c>
      <c r="L37" s="25"/>
      <c r="M37" s="25">
        <v>680</v>
      </c>
      <c r="N37" s="25">
        <f t="shared" si="6"/>
        <v>6680</v>
      </c>
      <c r="O37" s="17" t="s">
        <v>55</v>
      </c>
      <c r="P37" s="17"/>
    </row>
    <row r="38" spans="1:16" s="21" customFormat="1" ht="16.2" x14ac:dyDescent="0.3">
      <c r="A38" s="16" t="s">
        <v>42</v>
      </c>
      <c r="B38" s="28" t="s">
        <v>57</v>
      </c>
      <c r="C38" s="16"/>
      <c r="D38" s="16"/>
      <c r="E38" s="16"/>
      <c r="F38" s="26">
        <f>F40+F41</f>
        <v>174000</v>
      </c>
      <c r="G38" s="26">
        <f t="shared" ref="G38:N38" si="13">G40+G41</f>
        <v>32000</v>
      </c>
      <c r="H38" s="26">
        <f t="shared" si="13"/>
        <v>0</v>
      </c>
      <c r="I38" s="26">
        <f t="shared" si="13"/>
        <v>0</v>
      </c>
      <c r="J38" s="26">
        <f t="shared" si="13"/>
        <v>0</v>
      </c>
      <c r="K38" s="26">
        <f t="shared" si="13"/>
        <v>0</v>
      </c>
      <c r="L38" s="26">
        <f t="shared" si="13"/>
        <v>0</v>
      </c>
      <c r="M38" s="26">
        <f t="shared" si="13"/>
        <v>32000</v>
      </c>
      <c r="N38" s="26">
        <f t="shared" si="13"/>
        <v>32000</v>
      </c>
      <c r="O38" s="16"/>
      <c r="P38" s="16"/>
    </row>
    <row r="39" spans="1:16" s="21" customFormat="1" ht="16.2" x14ac:dyDescent="0.3">
      <c r="A39" s="16"/>
      <c r="B39" s="45" t="s">
        <v>27</v>
      </c>
      <c r="C39" s="16"/>
      <c r="D39" s="16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16"/>
      <c r="P39" s="16"/>
    </row>
    <row r="40" spans="1:16" ht="31.2" x14ac:dyDescent="0.3">
      <c r="A40" s="17">
        <v>10</v>
      </c>
      <c r="B40" s="41" t="s">
        <v>58</v>
      </c>
      <c r="C40" s="42">
        <v>2022</v>
      </c>
      <c r="D40" s="42">
        <v>2025</v>
      </c>
      <c r="E40" s="43" t="s">
        <v>59</v>
      </c>
      <c r="F40" s="40">
        <v>172000</v>
      </c>
      <c r="G40" s="40">
        <v>30000</v>
      </c>
      <c r="H40" s="25"/>
      <c r="I40" s="25"/>
      <c r="J40" s="25"/>
      <c r="K40" s="25">
        <v>0</v>
      </c>
      <c r="L40" s="25"/>
      <c r="M40" s="25">
        <v>30000</v>
      </c>
      <c r="N40" s="25">
        <f t="shared" si="6"/>
        <v>30000</v>
      </c>
      <c r="O40" s="17" t="s">
        <v>60</v>
      </c>
      <c r="P40" s="17"/>
    </row>
    <row r="41" spans="1:16" ht="49.2" customHeight="1" x14ac:dyDescent="0.3">
      <c r="A41" s="17">
        <v>11</v>
      </c>
      <c r="B41" s="20" t="s">
        <v>66</v>
      </c>
      <c r="C41" s="17">
        <v>2023</v>
      </c>
      <c r="D41" s="17">
        <v>2025</v>
      </c>
      <c r="E41" s="17" t="s">
        <v>86</v>
      </c>
      <c r="F41" s="25">
        <v>2000</v>
      </c>
      <c r="G41" s="25">
        <v>2000</v>
      </c>
      <c r="H41" s="25"/>
      <c r="I41" s="25"/>
      <c r="J41" s="25"/>
      <c r="K41" s="25">
        <v>0</v>
      </c>
      <c r="L41" s="25">
        <v>0</v>
      </c>
      <c r="M41" s="25">
        <v>2000</v>
      </c>
      <c r="N41" s="25">
        <f t="shared" si="6"/>
        <v>2000</v>
      </c>
      <c r="O41" s="17" t="s">
        <v>33</v>
      </c>
      <c r="P41" s="17"/>
    </row>
    <row r="42" spans="1:16" s="21" customFormat="1" ht="32.4" x14ac:dyDescent="0.3">
      <c r="A42" s="16" t="s">
        <v>48</v>
      </c>
      <c r="B42" s="28" t="s">
        <v>67</v>
      </c>
      <c r="C42" s="16"/>
      <c r="D42" s="16"/>
      <c r="E42" s="16"/>
      <c r="F42" s="26">
        <f>SUM(F44:F48)</f>
        <v>25645.5</v>
      </c>
      <c r="G42" s="26">
        <f t="shared" ref="G42:N42" si="14">SUM(G44:G48)</f>
        <v>25444</v>
      </c>
      <c r="H42" s="26">
        <f t="shared" si="14"/>
        <v>0</v>
      </c>
      <c r="I42" s="26">
        <f t="shared" si="14"/>
        <v>0</v>
      </c>
      <c r="J42" s="26">
        <f t="shared" si="14"/>
        <v>0</v>
      </c>
      <c r="K42" s="26">
        <f t="shared" si="14"/>
        <v>0</v>
      </c>
      <c r="L42" s="26">
        <f t="shared" si="14"/>
        <v>0</v>
      </c>
      <c r="M42" s="26">
        <f t="shared" si="14"/>
        <v>25444</v>
      </c>
      <c r="N42" s="26">
        <f t="shared" si="14"/>
        <v>25444</v>
      </c>
      <c r="O42" s="16"/>
      <c r="P42" s="16"/>
    </row>
    <row r="43" spans="1:16" x14ac:dyDescent="0.3">
      <c r="A43" s="17"/>
      <c r="B43" s="45" t="s">
        <v>27</v>
      </c>
      <c r="C43" s="17"/>
      <c r="D43" s="17"/>
      <c r="E43" s="17"/>
      <c r="F43" s="25"/>
      <c r="G43" s="25"/>
      <c r="H43" s="25"/>
      <c r="I43" s="25"/>
      <c r="J43" s="25"/>
      <c r="K43" s="25"/>
      <c r="L43" s="25"/>
      <c r="M43" s="25"/>
      <c r="N43" s="25">
        <f t="shared" si="6"/>
        <v>0</v>
      </c>
      <c r="O43" s="17"/>
      <c r="P43" s="17"/>
    </row>
    <row r="44" spans="1:16" ht="78" x14ac:dyDescent="0.3">
      <c r="A44" s="17">
        <v>12</v>
      </c>
      <c r="B44" s="20" t="s">
        <v>68</v>
      </c>
      <c r="C44" s="17">
        <v>2023</v>
      </c>
      <c r="D44" s="17">
        <v>2025</v>
      </c>
      <c r="E44" s="17" t="s">
        <v>89</v>
      </c>
      <c r="F44" s="25">
        <v>5387</v>
      </c>
      <c r="G44" s="25">
        <v>5387</v>
      </c>
      <c r="H44" s="25"/>
      <c r="I44" s="25"/>
      <c r="J44" s="25"/>
      <c r="K44" s="25">
        <v>0</v>
      </c>
      <c r="L44" s="25"/>
      <c r="M44" s="25">
        <v>5387</v>
      </c>
      <c r="N44" s="25">
        <f t="shared" si="6"/>
        <v>5387</v>
      </c>
      <c r="O44" s="17" t="s">
        <v>35</v>
      </c>
      <c r="P44" s="17"/>
    </row>
    <row r="45" spans="1:16" ht="124.8" x14ac:dyDescent="0.3">
      <c r="A45" s="17">
        <v>13</v>
      </c>
      <c r="B45" s="20" t="s">
        <v>69</v>
      </c>
      <c r="C45" s="17">
        <v>2023</v>
      </c>
      <c r="D45" s="17">
        <v>2025</v>
      </c>
      <c r="E45" s="17" t="s">
        <v>88</v>
      </c>
      <c r="F45" s="25">
        <v>8522</v>
      </c>
      <c r="G45" s="25">
        <v>8522</v>
      </c>
      <c r="H45" s="25"/>
      <c r="I45" s="25"/>
      <c r="J45" s="25"/>
      <c r="K45" s="25">
        <v>0</v>
      </c>
      <c r="L45" s="25"/>
      <c r="M45" s="25">
        <v>8522</v>
      </c>
      <c r="N45" s="25">
        <f t="shared" si="6"/>
        <v>8522</v>
      </c>
      <c r="O45" s="17" t="s">
        <v>35</v>
      </c>
      <c r="P45" s="17"/>
    </row>
    <row r="46" spans="1:16" ht="46.8" x14ac:dyDescent="0.3">
      <c r="A46" s="17">
        <v>14</v>
      </c>
      <c r="B46" s="20" t="s">
        <v>91</v>
      </c>
      <c r="C46" s="17">
        <v>2023</v>
      </c>
      <c r="D46" s="17">
        <v>2025</v>
      </c>
      <c r="E46" s="17" t="s">
        <v>99</v>
      </c>
      <c r="F46" s="25">
        <v>3197</v>
      </c>
      <c r="G46" s="25">
        <v>3197</v>
      </c>
      <c r="H46" s="25"/>
      <c r="I46" s="25"/>
      <c r="J46" s="25"/>
      <c r="K46" s="25">
        <v>0</v>
      </c>
      <c r="L46" s="25"/>
      <c r="M46" s="25">
        <v>3197</v>
      </c>
      <c r="N46" s="25">
        <f t="shared" si="6"/>
        <v>3197</v>
      </c>
      <c r="O46" s="17" t="s">
        <v>35</v>
      </c>
      <c r="P46" s="17"/>
    </row>
    <row r="47" spans="1:16" ht="46.8" x14ac:dyDescent="0.3">
      <c r="A47" s="17">
        <v>15</v>
      </c>
      <c r="B47" s="20" t="s">
        <v>92</v>
      </c>
      <c r="C47" s="17">
        <v>2023</v>
      </c>
      <c r="D47" s="17">
        <v>2025</v>
      </c>
      <c r="E47" s="17" t="s">
        <v>93</v>
      </c>
      <c r="F47" s="25">
        <v>4957</v>
      </c>
      <c r="G47" s="25">
        <v>4957</v>
      </c>
      <c r="H47" s="25"/>
      <c r="I47" s="25"/>
      <c r="J47" s="25"/>
      <c r="K47" s="25">
        <v>0</v>
      </c>
      <c r="L47" s="25"/>
      <c r="M47" s="25">
        <v>4957</v>
      </c>
      <c r="N47" s="25">
        <f t="shared" si="6"/>
        <v>4957</v>
      </c>
      <c r="O47" s="17" t="s">
        <v>35</v>
      </c>
      <c r="P47" s="17"/>
    </row>
    <row r="48" spans="1:16" ht="46.8" x14ac:dyDescent="0.3">
      <c r="A48" s="17">
        <v>16</v>
      </c>
      <c r="B48" s="20" t="s">
        <v>70</v>
      </c>
      <c r="C48" s="17">
        <v>2023</v>
      </c>
      <c r="D48" s="17">
        <v>2025</v>
      </c>
      <c r="E48" s="17" t="s">
        <v>94</v>
      </c>
      <c r="F48" s="25">
        <v>3582.5</v>
      </c>
      <c r="G48" s="25">
        <v>3381</v>
      </c>
      <c r="H48" s="25"/>
      <c r="I48" s="25"/>
      <c r="J48" s="25"/>
      <c r="K48" s="25">
        <v>0</v>
      </c>
      <c r="L48" s="25"/>
      <c r="M48" s="25">
        <v>3381</v>
      </c>
      <c r="N48" s="25">
        <f t="shared" si="6"/>
        <v>3381</v>
      </c>
      <c r="O48" s="17" t="s">
        <v>35</v>
      </c>
      <c r="P48" s="17"/>
    </row>
    <row r="49" spans="1:16" s="21" customFormat="1" ht="32.4" x14ac:dyDescent="0.35">
      <c r="A49" s="16" t="s">
        <v>72</v>
      </c>
      <c r="B49" s="56" t="s">
        <v>71</v>
      </c>
      <c r="C49" s="16"/>
      <c r="D49" s="16"/>
      <c r="E49" s="16"/>
      <c r="F49" s="26">
        <f>F51</f>
        <v>57930</v>
      </c>
      <c r="G49" s="26">
        <f t="shared" ref="G49:N49" si="15">G51</f>
        <v>57930</v>
      </c>
      <c r="H49" s="26">
        <f t="shared" si="15"/>
        <v>0</v>
      </c>
      <c r="I49" s="26">
        <f t="shared" si="15"/>
        <v>0</v>
      </c>
      <c r="J49" s="26">
        <f t="shared" si="15"/>
        <v>0</v>
      </c>
      <c r="K49" s="26">
        <f t="shared" si="15"/>
        <v>0</v>
      </c>
      <c r="L49" s="26">
        <f t="shared" si="15"/>
        <v>0</v>
      </c>
      <c r="M49" s="26">
        <f t="shared" si="15"/>
        <v>12930</v>
      </c>
      <c r="N49" s="26">
        <f t="shared" si="15"/>
        <v>12930</v>
      </c>
      <c r="O49" s="16"/>
      <c r="P49" s="16"/>
    </row>
    <row r="50" spans="1:16" s="21" customFormat="1" ht="16.2" x14ac:dyDescent="0.3">
      <c r="A50" s="16"/>
      <c r="B50" s="45" t="s">
        <v>27</v>
      </c>
      <c r="C50" s="16"/>
      <c r="D50" s="16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16"/>
      <c r="P50" s="16"/>
    </row>
    <row r="51" spans="1:16" ht="102.6" customHeight="1" x14ac:dyDescent="0.3">
      <c r="A51" s="17">
        <v>17</v>
      </c>
      <c r="B51" s="20" t="s">
        <v>73</v>
      </c>
      <c r="C51" s="17">
        <v>2023</v>
      </c>
      <c r="D51" s="17">
        <v>2025</v>
      </c>
      <c r="E51" s="53"/>
      <c r="F51" s="25">
        <v>57930</v>
      </c>
      <c r="G51" s="25">
        <v>57930</v>
      </c>
      <c r="H51" s="25"/>
      <c r="I51" s="25"/>
      <c r="J51" s="25"/>
      <c r="K51" s="25">
        <v>0</v>
      </c>
      <c r="L51" s="25">
        <v>0</v>
      </c>
      <c r="M51" s="25">
        <v>12930</v>
      </c>
      <c r="N51" s="25">
        <f t="shared" si="6"/>
        <v>12930</v>
      </c>
      <c r="O51" s="17" t="s">
        <v>35</v>
      </c>
      <c r="P51" s="17"/>
    </row>
  </sheetData>
  <mergeCells count="23">
    <mergeCell ref="K5:K8"/>
    <mergeCell ref="L5:M6"/>
    <mergeCell ref="D7:D8"/>
    <mergeCell ref="E7:E8"/>
    <mergeCell ref="F7:G7"/>
    <mergeCell ref="H7:H8"/>
    <mergeCell ref="I7:I8"/>
    <mergeCell ref="N5:N8"/>
    <mergeCell ref="O5:O8"/>
    <mergeCell ref="P5:P8"/>
    <mergeCell ref="A1:P1"/>
    <mergeCell ref="A2:P2"/>
    <mergeCell ref="A3:P3"/>
    <mergeCell ref="M4:P4"/>
    <mergeCell ref="A5:A8"/>
    <mergeCell ref="B5:B8"/>
    <mergeCell ref="C5:D6"/>
    <mergeCell ref="E5:G6"/>
    <mergeCell ref="H5:I6"/>
    <mergeCell ref="J5:J8"/>
    <mergeCell ref="L7:L8"/>
    <mergeCell ref="M7:M8"/>
    <mergeCell ref="C7:C8"/>
  </mergeCells>
  <pageMargins left="0.28000000000000003" right="0.27" top="0.55000000000000004" bottom="0.44" header="0.3" footer="0.3"/>
  <pageSetup paperSize="9" scale="6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A8" workbookViewId="0">
      <selection activeCell="M15" sqref="M15:M24"/>
    </sheetView>
  </sheetViews>
  <sheetFormatPr defaultColWidth="8.88671875" defaultRowHeight="15.6" x14ac:dyDescent="0.3"/>
  <cols>
    <col min="1" max="1" width="8.5546875" style="2" customWidth="1"/>
    <col min="2" max="2" width="39.109375" style="13" customWidth="1"/>
    <col min="3" max="4" width="8.88671875" style="2"/>
    <col min="5" max="5" width="17.44140625" style="2" customWidth="1"/>
    <col min="6" max="6" width="14.6640625" style="13" customWidth="1"/>
    <col min="7" max="7" width="13.33203125" style="13" customWidth="1"/>
    <col min="8" max="8" width="14.88671875" style="13" customWidth="1"/>
    <col min="9" max="10" width="8.88671875" style="13"/>
    <col min="11" max="11" width="14.109375" style="13" customWidth="1"/>
    <col min="12" max="12" width="18.109375" style="2" customWidth="1"/>
    <col min="13" max="13" width="11.88671875" style="2" customWidth="1"/>
    <col min="14" max="16384" width="8.88671875" style="13"/>
  </cols>
  <sheetData>
    <row r="1" spans="1:15" s="1" customFormat="1" x14ac:dyDescent="0.3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O1" s="2"/>
    </row>
    <row r="2" spans="1:15" s="6" customFormat="1" x14ac:dyDescent="0.3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s="6" customFormat="1" x14ac:dyDescent="0.3">
      <c r="A3" s="68" t="str">
        <f>'Biểu 1'!A3:P3</f>
        <v>(Kèm theo Nghị quyết số      /NQ-HĐND ngày      tháng 3 năm 2023 của Hội đồng nhân dân tỉnh Bắc Kạn)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s="6" customForma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s="1" customFormat="1" ht="16.2" x14ac:dyDescent="0.3">
      <c r="A5" s="2"/>
      <c r="B5" s="7"/>
      <c r="C5" s="8"/>
      <c r="D5" s="8"/>
      <c r="E5" s="2"/>
      <c r="F5" s="9"/>
      <c r="G5" s="9"/>
      <c r="H5" s="9"/>
      <c r="I5" s="9"/>
      <c r="J5" s="69" t="s">
        <v>0</v>
      </c>
      <c r="K5" s="69"/>
      <c r="L5" s="69"/>
      <c r="M5" s="69"/>
      <c r="O5" s="2"/>
    </row>
    <row r="6" spans="1:15" s="3" customFormat="1" ht="15.75" customHeight="1" x14ac:dyDescent="0.3">
      <c r="A6" s="65" t="s">
        <v>1</v>
      </c>
      <c r="B6" s="65" t="s">
        <v>2</v>
      </c>
      <c r="C6" s="70" t="s">
        <v>3</v>
      </c>
      <c r="D6" s="70"/>
      <c r="E6" s="65" t="s">
        <v>45</v>
      </c>
      <c r="F6" s="65"/>
      <c r="G6" s="65"/>
      <c r="H6" s="72" t="s">
        <v>6</v>
      </c>
      <c r="I6" s="71" t="s">
        <v>97</v>
      </c>
      <c r="J6" s="71"/>
      <c r="K6" s="64" t="s">
        <v>7</v>
      </c>
      <c r="L6" s="65" t="s">
        <v>8</v>
      </c>
      <c r="M6" s="65" t="s">
        <v>9</v>
      </c>
      <c r="O6" s="4"/>
    </row>
    <row r="7" spans="1:15" s="3" customFormat="1" x14ac:dyDescent="0.3">
      <c r="A7" s="65"/>
      <c r="B7" s="65"/>
      <c r="C7" s="70"/>
      <c r="D7" s="70"/>
      <c r="E7" s="65"/>
      <c r="F7" s="65"/>
      <c r="G7" s="65"/>
      <c r="H7" s="72"/>
      <c r="I7" s="71"/>
      <c r="J7" s="71"/>
      <c r="K7" s="64"/>
      <c r="L7" s="65"/>
      <c r="M7" s="65"/>
      <c r="O7" s="4"/>
    </row>
    <row r="8" spans="1:15" s="3" customFormat="1" ht="15.6" customHeight="1" x14ac:dyDescent="0.3">
      <c r="A8" s="65"/>
      <c r="B8" s="65"/>
      <c r="C8" s="70" t="s">
        <v>10</v>
      </c>
      <c r="D8" s="70" t="s">
        <v>11</v>
      </c>
      <c r="E8" s="65" t="s">
        <v>12</v>
      </c>
      <c r="F8" s="64" t="s">
        <v>13</v>
      </c>
      <c r="G8" s="64"/>
      <c r="H8" s="72"/>
      <c r="I8" s="71" t="s">
        <v>15</v>
      </c>
      <c r="J8" s="71" t="s">
        <v>16</v>
      </c>
      <c r="K8" s="64"/>
      <c r="L8" s="65"/>
      <c r="M8" s="65"/>
      <c r="O8" s="4"/>
    </row>
    <row r="9" spans="1:15" s="3" customFormat="1" ht="53.4" customHeight="1" x14ac:dyDescent="0.3">
      <c r="A9" s="65"/>
      <c r="B9" s="65"/>
      <c r="C9" s="70"/>
      <c r="D9" s="70"/>
      <c r="E9" s="65"/>
      <c r="F9" s="5" t="s">
        <v>17</v>
      </c>
      <c r="G9" s="5" t="s">
        <v>18</v>
      </c>
      <c r="H9" s="72"/>
      <c r="I9" s="71"/>
      <c r="J9" s="71"/>
      <c r="K9" s="64"/>
      <c r="L9" s="65"/>
      <c r="M9" s="65"/>
      <c r="O9" s="4"/>
    </row>
    <row r="10" spans="1:15" s="19" customFormat="1" x14ac:dyDescent="0.3">
      <c r="A10" s="15"/>
      <c r="B10" s="18" t="s">
        <v>79</v>
      </c>
      <c r="C10" s="15"/>
      <c r="D10" s="15"/>
      <c r="E10" s="54"/>
      <c r="F10" s="44"/>
      <c r="G10" s="44"/>
      <c r="H10" s="44">
        <f>H11+H12</f>
        <v>294048</v>
      </c>
      <c r="I10" s="44">
        <f t="shared" ref="I10:K10" si="0">I11+I12</f>
        <v>198800</v>
      </c>
      <c r="J10" s="44">
        <f t="shared" si="0"/>
        <v>198800</v>
      </c>
      <c r="K10" s="44">
        <f t="shared" si="0"/>
        <v>294048</v>
      </c>
      <c r="L10" s="54"/>
      <c r="M10" s="15"/>
    </row>
    <row r="11" spans="1:15" ht="20.399999999999999" customHeight="1" x14ac:dyDescent="0.3">
      <c r="A11" s="15" t="s">
        <v>21</v>
      </c>
      <c r="B11" s="18" t="s">
        <v>75</v>
      </c>
      <c r="C11" s="17"/>
      <c r="D11" s="17"/>
      <c r="E11" s="53"/>
      <c r="F11" s="25"/>
      <c r="G11" s="25"/>
      <c r="H11" s="44">
        <v>294048</v>
      </c>
      <c r="I11" s="44">
        <v>198800</v>
      </c>
      <c r="J11" s="44"/>
      <c r="K11" s="44">
        <f t="shared" ref="K11" si="1">H11-I11+J11</f>
        <v>95248</v>
      </c>
      <c r="L11" s="53"/>
      <c r="M11" s="17"/>
      <c r="N11" s="52"/>
    </row>
    <row r="12" spans="1:15" ht="31.2" x14ac:dyDescent="0.3">
      <c r="A12" s="15" t="s">
        <v>74</v>
      </c>
      <c r="B12" s="55" t="s">
        <v>24</v>
      </c>
      <c r="C12" s="17"/>
      <c r="D12" s="17"/>
      <c r="E12" s="53"/>
      <c r="F12" s="44">
        <f>F13+F16+F19+F22</f>
        <v>444930</v>
      </c>
      <c r="G12" s="44">
        <f t="shared" ref="G12:K12" si="2">G13+G16+G19+G22</f>
        <v>252930</v>
      </c>
      <c r="H12" s="44">
        <f t="shared" si="2"/>
        <v>0</v>
      </c>
      <c r="I12" s="44">
        <f t="shared" si="2"/>
        <v>0</v>
      </c>
      <c r="J12" s="44">
        <f t="shared" si="2"/>
        <v>198800</v>
      </c>
      <c r="K12" s="44">
        <f t="shared" si="2"/>
        <v>198800</v>
      </c>
      <c r="L12" s="53"/>
      <c r="M12" s="17"/>
    </row>
    <row r="13" spans="1:15" ht="20.399999999999999" customHeight="1" x14ac:dyDescent="0.3">
      <c r="A13" s="16" t="s">
        <v>25</v>
      </c>
      <c r="B13" s="28" t="s">
        <v>28</v>
      </c>
      <c r="C13" s="17"/>
      <c r="D13" s="17"/>
      <c r="E13" s="53"/>
      <c r="F13" s="26">
        <f>F15</f>
        <v>60000</v>
      </c>
      <c r="G13" s="26">
        <f t="shared" ref="G13:K13" si="3">G15</f>
        <v>60000</v>
      </c>
      <c r="H13" s="26">
        <f t="shared" si="3"/>
        <v>0</v>
      </c>
      <c r="I13" s="26">
        <f t="shared" si="3"/>
        <v>0</v>
      </c>
      <c r="J13" s="26">
        <f t="shared" si="3"/>
        <v>60000</v>
      </c>
      <c r="K13" s="26">
        <f t="shared" si="3"/>
        <v>60000</v>
      </c>
      <c r="L13" s="53"/>
      <c r="M13" s="17"/>
    </row>
    <row r="14" spans="1:15" ht="19.2" customHeight="1" x14ac:dyDescent="0.3">
      <c r="A14" s="22"/>
      <c r="B14" s="23" t="s">
        <v>27</v>
      </c>
      <c r="C14" s="17"/>
      <c r="D14" s="17"/>
      <c r="E14" s="53"/>
      <c r="F14" s="25"/>
      <c r="G14" s="25"/>
      <c r="H14" s="25"/>
      <c r="I14" s="25"/>
      <c r="J14" s="25"/>
      <c r="K14" s="25"/>
      <c r="L14" s="53"/>
      <c r="M14" s="17"/>
    </row>
    <row r="15" spans="1:15" ht="53.4" customHeight="1" x14ac:dyDescent="0.3">
      <c r="A15" s="17">
        <v>1</v>
      </c>
      <c r="B15" s="20" t="s">
        <v>77</v>
      </c>
      <c r="C15" s="17">
        <v>2023</v>
      </c>
      <c r="D15" s="17">
        <v>2025</v>
      </c>
      <c r="E15" s="53"/>
      <c r="F15" s="25">
        <v>60000</v>
      </c>
      <c r="G15" s="25">
        <v>60000</v>
      </c>
      <c r="H15" s="25">
        <v>0</v>
      </c>
      <c r="I15" s="25"/>
      <c r="J15" s="25">
        <v>60000</v>
      </c>
      <c r="K15" s="25">
        <f t="shared" ref="K15" si="4">H15-I15+J15</f>
        <v>60000</v>
      </c>
      <c r="L15" s="53" t="s">
        <v>78</v>
      </c>
      <c r="M15" s="17"/>
    </row>
    <row r="16" spans="1:15" ht="19.2" customHeight="1" x14ac:dyDescent="0.3">
      <c r="A16" s="16" t="s">
        <v>29</v>
      </c>
      <c r="B16" s="48" t="s">
        <v>61</v>
      </c>
      <c r="C16" s="49"/>
      <c r="D16" s="49"/>
      <c r="E16" s="50"/>
      <c r="F16" s="51">
        <f>SUM(F17:F18)</f>
        <v>252000</v>
      </c>
      <c r="G16" s="51">
        <f t="shared" ref="G16:K16" si="5">SUM(G17:G18)</f>
        <v>60000</v>
      </c>
      <c r="H16" s="51">
        <f t="shared" si="5"/>
        <v>0</v>
      </c>
      <c r="I16" s="51">
        <f t="shared" si="5"/>
        <v>0</v>
      </c>
      <c r="J16" s="51">
        <f t="shared" si="5"/>
        <v>18800</v>
      </c>
      <c r="K16" s="51">
        <f t="shared" si="5"/>
        <v>18800</v>
      </c>
      <c r="L16" s="16"/>
      <c r="M16" s="17"/>
    </row>
    <row r="17" spans="1:13" ht="20.399999999999999" customHeight="1" x14ac:dyDescent="0.3">
      <c r="A17" s="17"/>
      <c r="B17" s="45" t="s">
        <v>27</v>
      </c>
      <c r="C17" s="46"/>
      <c r="D17" s="46"/>
      <c r="E17" s="47"/>
      <c r="F17" s="40"/>
      <c r="G17" s="40"/>
      <c r="H17" s="25"/>
      <c r="I17" s="25"/>
      <c r="J17" s="25"/>
      <c r="K17" s="25"/>
      <c r="L17" s="17"/>
      <c r="M17" s="17"/>
    </row>
    <row r="18" spans="1:13" ht="78" x14ac:dyDescent="0.3">
      <c r="A18" s="17">
        <v>2</v>
      </c>
      <c r="B18" s="41" t="s">
        <v>62</v>
      </c>
      <c r="C18" s="42">
        <v>2022</v>
      </c>
      <c r="D18" s="42">
        <v>2025</v>
      </c>
      <c r="E18" s="43" t="s">
        <v>63</v>
      </c>
      <c r="F18" s="40">
        <v>252000</v>
      </c>
      <c r="G18" s="40">
        <v>60000</v>
      </c>
      <c r="H18" s="25">
        <v>0</v>
      </c>
      <c r="I18" s="25"/>
      <c r="J18" s="25">
        <v>18800</v>
      </c>
      <c r="K18" s="25">
        <f t="shared" ref="K18" si="6">H18-I18+J18</f>
        <v>18800</v>
      </c>
      <c r="L18" s="47" t="s">
        <v>65</v>
      </c>
      <c r="M18" s="17"/>
    </row>
    <row r="19" spans="1:13" s="24" customFormat="1" ht="19.8" customHeight="1" x14ac:dyDescent="0.3">
      <c r="A19" s="36" t="s">
        <v>32</v>
      </c>
      <c r="B19" s="28" t="s">
        <v>37</v>
      </c>
      <c r="C19" s="22"/>
      <c r="D19" s="22"/>
      <c r="E19" s="22"/>
      <c r="F19" s="26">
        <f>F21</f>
        <v>75000</v>
      </c>
      <c r="G19" s="26">
        <f t="shared" ref="G19:K19" si="7">G21</f>
        <v>75000</v>
      </c>
      <c r="H19" s="26">
        <f t="shared" si="7"/>
        <v>0</v>
      </c>
      <c r="I19" s="26">
        <f t="shared" si="7"/>
        <v>0</v>
      </c>
      <c r="J19" s="26">
        <f t="shared" si="7"/>
        <v>75000</v>
      </c>
      <c r="K19" s="26">
        <f t="shared" si="7"/>
        <v>75000</v>
      </c>
      <c r="L19" s="22"/>
      <c r="M19" s="22"/>
    </row>
    <row r="20" spans="1:13" ht="22.2" customHeight="1" x14ac:dyDescent="0.3">
      <c r="A20" s="17"/>
      <c r="B20" s="45" t="s">
        <v>27</v>
      </c>
      <c r="C20" s="46"/>
      <c r="D20" s="46"/>
      <c r="E20" s="47"/>
      <c r="F20" s="40"/>
      <c r="G20" s="40"/>
      <c r="H20" s="25"/>
      <c r="I20" s="25"/>
      <c r="J20" s="25"/>
      <c r="K20" s="25"/>
      <c r="L20" s="17"/>
      <c r="M20" s="17"/>
    </row>
    <row r="21" spans="1:13" ht="36.6" customHeight="1" x14ac:dyDescent="0.3">
      <c r="A21" s="17">
        <v>3</v>
      </c>
      <c r="B21" s="41" t="s">
        <v>76</v>
      </c>
      <c r="C21" s="42">
        <v>2023</v>
      </c>
      <c r="D21" s="42">
        <v>2025</v>
      </c>
      <c r="E21" s="47"/>
      <c r="F21" s="40">
        <v>75000</v>
      </c>
      <c r="G21" s="40">
        <v>75000</v>
      </c>
      <c r="H21" s="25">
        <v>0</v>
      </c>
      <c r="I21" s="25">
        <v>0</v>
      </c>
      <c r="J21" s="25">
        <v>75000</v>
      </c>
      <c r="K21" s="25">
        <f t="shared" ref="K21" si="8">H21-I21+J21</f>
        <v>75000</v>
      </c>
      <c r="L21" s="17" t="s">
        <v>35</v>
      </c>
      <c r="M21" s="17"/>
    </row>
    <row r="22" spans="1:13" s="21" customFormat="1" ht="37.200000000000003" customHeight="1" x14ac:dyDescent="0.35">
      <c r="A22" s="16" t="s">
        <v>39</v>
      </c>
      <c r="B22" s="57" t="s">
        <v>71</v>
      </c>
      <c r="C22" s="16"/>
      <c r="D22" s="16"/>
      <c r="E22" s="16"/>
      <c r="F22" s="26">
        <f>F24</f>
        <v>57930</v>
      </c>
      <c r="G22" s="26">
        <f t="shared" ref="G22:K22" si="9">G24</f>
        <v>57930</v>
      </c>
      <c r="H22" s="26">
        <f t="shared" si="9"/>
        <v>0</v>
      </c>
      <c r="I22" s="26">
        <f t="shared" si="9"/>
        <v>0</v>
      </c>
      <c r="J22" s="26">
        <f t="shared" si="9"/>
        <v>45000</v>
      </c>
      <c r="K22" s="26">
        <f t="shared" si="9"/>
        <v>45000</v>
      </c>
      <c r="L22" s="16"/>
      <c r="M22" s="16"/>
    </row>
    <row r="23" spans="1:13" s="21" customFormat="1" ht="25.2" customHeight="1" x14ac:dyDescent="0.3">
      <c r="A23" s="16"/>
      <c r="B23" s="45" t="s">
        <v>27</v>
      </c>
      <c r="C23" s="16"/>
      <c r="D23" s="16"/>
      <c r="E23" s="16"/>
      <c r="F23" s="26"/>
      <c r="G23" s="26"/>
      <c r="H23" s="26"/>
      <c r="I23" s="26"/>
      <c r="J23" s="26"/>
      <c r="K23" s="26"/>
      <c r="L23" s="16"/>
      <c r="M23" s="16"/>
    </row>
    <row r="24" spans="1:13" ht="62.4" x14ac:dyDescent="0.3">
      <c r="A24" s="17">
        <v>4</v>
      </c>
      <c r="B24" s="20" t="s">
        <v>73</v>
      </c>
      <c r="C24" s="17">
        <v>2023</v>
      </c>
      <c r="D24" s="17">
        <v>2025</v>
      </c>
      <c r="E24" s="53"/>
      <c r="F24" s="25">
        <v>57930</v>
      </c>
      <c r="G24" s="25">
        <v>57930</v>
      </c>
      <c r="H24" s="25">
        <v>0</v>
      </c>
      <c r="I24" s="25">
        <v>0</v>
      </c>
      <c r="J24" s="25">
        <v>45000</v>
      </c>
      <c r="K24" s="25">
        <f t="shared" ref="K24" si="10">H24-I24+J24</f>
        <v>45000</v>
      </c>
      <c r="L24" s="17" t="s">
        <v>35</v>
      </c>
      <c r="M24" s="17"/>
    </row>
  </sheetData>
  <mergeCells count="19">
    <mergeCell ref="K6:K9"/>
    <mergeCell ref="A1:M1"/>
    <mergeCell ref="A2:M2"/>
    <mergeCell ref="A3:M3"/>
    <mergeCell ref="J5:M5"/>
    <mergeCell ref="A6:A9"/>
    <mergeCell ref="B6:B9"/>
    <mergeCell ref="C6:D7"/>
    <mergeCell ref="E6:G7"/>
    <mergeCell ref="L6:L9"/>
    <mergeCell ref="M6:M9"/>
    <mergeCell ref="C8:C9"/>
    <mergeCell ref="D8:D9"/>
    <mergeCell ref="E8:E9"/>
    <mergeCell ref="F8:G8"/>
    <mergeCell ref="I8:I9"/>
    <mergeCell ref="J8:J9"/>
    <mergeCell ref="H6:H9"/>
    <mergeCell ref="I6:J7"/>
  </mergeCells>
  <pageMargins left="0.36" right="0.36" top="0.75" bottom="0.75" header="0.3" footer="0.3"/>
  <pageSetup paperSize="9" scale="74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2ec76affdffe7c8b</MaTinBai>
    <_dlc_DocId xmlns="ae4e42cd-c673-4541-a17d-d353a4125f5e">DDYPFUVZ5X6F-6-4965</_dlc_DocId>
    <_dlc_DocIdUrl xmlns="ae4e42cd-c673-4541-a17d-d353a4125f5e">
      <Url>https://dbdc.backan.gov.vn/_layouts/15/DocIdRedir.aspx?ID=DDYPFUVZ5X6F-6-4965</Url>
      <Description>DDYPFUVZ5X6F-6-4965</Description>
    </_dlc_DocIdUrl>
  </documentManagement>
</p:properties>
</file>

<file path=customXml/itemProps1.xml><?xml version="1.0" encoding="utf-8"?>
<ds:datastoreItem xmlns:ds="http://schemas.openxmlformats.org/officeDocument/2006/customXml" ds:itemID="{C9FD04E1-5566-40C2-A090-0FB04B7A8C86}"/>
</file>

<file path=customXml/itemProps2.xml><?xml version="1.0" encoding="utf-8"?>
<ds:datastoreItem xmlns:ds="http://schemas.openxmlformats.org/officeDocument/2006/customXml" ds:itemID="{67DF5B7E-8067-4938-A43A-868056AC73CA}"/>
</file>

<file path=customXml/itemProps3.xml><?xml version="1.0" encoding="utf-8"?>
<ds:datastoreItem xmlns:ds="http://schemas.openxmlformats.org/officeDocument/2006/customXml" ds:itemID="{269FEC18-DBD9-464F-8F0B-3F16BADDB610}"/>
</file>

<file path=customXml/itemProps4.xml><?xml version="1.0" encoding="utf-8"?>
<ds:datastoreItem xmlns:ds="http://schemas.openxmlformats.org/officeDocument/2006/customXml" ds:itemID="{C4D1C36B-EB65-404B-882B-8540120492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Biểu 1</vt:lpstr>
      <vt:lpstr>Biểu 2</vt:lpstr>
      <vt:lpstr>'Biểu 1'!Print_Area</vt:lpstr>
      <vt:lpstr>'Biểu 2'!Print_Area</vt:lpstr>
      <vt:lpstr>'Biểu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2023-02-17T02:54:56Z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4a3e3986-46c6-4e79-a6db-f9c022b9f1b7</vt:lpwstr>
  </property>
</Properties>
</file>