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0730" windowHeight="8835" firstSheet="1" activeTab="1"/>
  </bookViews>
  <sheets>
    <sheet name="foxz" sheetId="14" state="veryHidden" r:id=""/>
    <sheet name="Biểu 03" sheetId="1" r:id="rId1"/>
    <sheet name="Biểu 04" sheetId="2" r:id="rId2"/>
    <sheet name="Biểu 4.1" sheetId="3" r:id="rId3"/>
    <sheet name="Biểu 4.2" sheetId="4" r:id="rId4"/>
    <sheet name="Biểu 4.3" sheetId="6" r:id="rId5"/>
    <sheet name="Biểu 4.4" sheetId="7" r:id="rId6"/>
    <sheet name="Biểu 4.5" sheetId="9" r:id="rId7"/>
    <sheet name="Biểu 4.6" sheetId="10" r:id="rId8"/>
    <sheet name="Biểu 4.7" sheetId="11" r:id="rId9"/>
    <sheet name="Biểu 4.8" sheetId="12" r:id="rId10"/>
    <sheet name="Biểu 4.9" sheetId="13" r:id="rId11"/>
  </sheets>
  <definedNames>
    <definedName name="_xlnm.Print_Area" localSheetId="2">'Biểu 04'!$A:$F</definedName>
    <definedName name="_xlnm.Print_Area" localSheetId="3">'Biểu 4.1'!$A:$K</definedName>
    <definedName name="_xlnm.Print_Area" localSheetId="4">'Biểu 4.2'!$A:$K</definedName>
    <definedName name="_xlnm.Print_Area" localSheetId="7">'Biểu 4.5'!$A$1:$H$19</definedName>
    <definedName name="_xlnm.Print_Area" localSheetId="8">'Biểu 4.6'!$A$1:$H$19</definedName>
    <definedName name="_xlnm.Print_Area" localSheetId="9">'Biểu 4.7'!$A$1:$K$19</definedName>
    <definedName name="_xlnm.Print_Area" localSheetId="10">'Biểu 4.8'!$A$1:$H$19</definedName>
    <definedName name="_xlnm.Print_Titles" localSheetId="1">'Biểu 03'!$6:$7</definedName>
    <definedName name="_xlnm.Print_Titles" localSheetId="2">'Biểu 04'!$5:$6</definedName>
    <definedName name="_xlnm.Print_Titles" localSheetId="6">'Biểu 4.4'!$4:$8</definedName>
    <definedName name="_xlnm.Print_Titles" localSheetId="11">'Biểu 4.9'!$4:$8</definedName>
  </definedNames>
  <calcPr calcId="144525"/>
</workbook>
</file>

<file path=xl/calcChain.xml><?xml version="1.0" encoding="utf-8"?>
<calcChain xmlns="http://schemas.openxmlformats.org/spreadsheetml/2006/main">
  <c r="I16" i="3" l="1"/>
  <c r="E16" i="3"/>
  <c r="D16" i="3"/>
  <c r="I15" i="3"/>
  <c r="F15" i="3"/>
  <c r="E15" i="3"/>
  <c r="D15" i="3"/>
  <c r="I14" i="3"/>
  <c r="F14" i="3"/>
  <c r="E14" i="3"/>
  <c r="D14" i="3"/>
  <c r="C14" i="3" s="1"/>
  <c r="I13" i="3"/>
  <c r="F13" i="3"/>
  <c r="E13" i="3"/>
  <c r="D13" i="3"/>
  <c r="C13" i="3" s="1"/>
  <c r="I12" i="3"/>
  <c r="F12" i="3"/>
  <c r="E12" i="3"/>
  <c r="D12" i="3"/>
  <c r="I11" i="3"/>
  <c r="F11" i="3"/>
  <c r="E11" i="3"/>
  <c r="D11" i="3"/>
  <c r="I10" i="3"/>
  <c r="F10" i="3"/>
  <c r="E10" i="3"/>
  <c r="D10" i="3"/>
  <c r="I9" i="3"/>
  <c r="F9" i="3"/>
  <c r="E9" i="3"/>
  <c r="D9" i="3"/>
  <c r="C9" i="3" s="1"/>
  <c r="K8" i="3"/>
  <c r="J8" i="3"/>
  <c r="H8" i="3"/>
  <c r="G8" i="3"/>
  <c r="E12" i="11"/>
  <c r="D13" i="11"/>
  <c r="D14" i="11"/>
  <c r="D15" i="11"/>
  <c r="D16" i="11"/>
  <c r="D17" i="11"/>
  <c r="D18" i="11"/>
  <c r="D19" i="11"/>
  <c r="D12" i="11"/>
  <c r="E13" i="11"/>
  <c r="E14" i="11"/>
  <c r="E15" i="11"/>
  <c r="E16" i="11"/>
  <c r="E17" i="11"/>
  <c r="E18" i="11"/>
  <c r="E19" i="11"/>
  <c r="F12" i="11"/>
  <c r="I12" i="11"/>
  <c r="I10" i="11"/>
  <c r="C12" i="10"/>
  <c r="F12" i="10"/>
  <c r="F10" i="9"/>
  <c r="C10" i="9"/>
  <c r="C19" i="9"/>
  <c r="C18" i="9"/>
  <c r="C17" i="9"/>
  <c r="C16" i="9"/>
  <c r="C15" i="9"/>
  <c r="C14" i="9"/>
  <c r="C13" i="9"/>
  <c r="C12" i="9"/>
  <c r="E11" i="9"/>
  <c r="D11" i="9"/>
  <c r="F13" i="9"/>
  <c r="F14" i="9"/>
  <c r="F15" i="9"/>
  <c r="F16" i="9"/>
  <c r="F17" i="9"/>
  <c r="F18" i="9"/>
  <c r="F19" i="9"/>
  <c r="F12" i="9"/>
  <c r="C13" i="10"/>
  <c r="C14" i="10"/>
  <c r="C15" i="10"/>
  <c r="C16" i="10"/>
  <c r="C17" i="10"/>
  <c r="C18" i="10"/>
  <c r="C19" i="10"/>
  <c r="E11" i="10"/>
  <c r="D11" i="10"/>
  <c r="F13" i="10"/>
  <c r="F14" i="10"/>
  <c r="F15" i="10"/>
  <c r="F16" i="10"/>
  <c r="F17" i="10"/>
  <c r="F18" i="10"/>
  <c r="F19" i="10"/>
  <c r="H11" i="10"/>
  <c r="R32" i="1"/>
  <c r="S32" i="1"/>
  <c r="T32" i="1"/>
  <c r="N32" i="1"/>
  <c r="M32" i="1"/>
  <c r="F11" i="9" l="1"/>
  <c r="C11" i="9"/>
  <c r="C10" i="3"/>
  <c r="C15" i="3"/>
  <c r="C12" i="3"/>
  <c r="D8" i="3"/>
  <c r="C11" i="3"/>
  <c r="I8" i="3"/>
  <c r="F8" i="3"/>
  <c r="C16" i="3"/>
  <c r="E8" i="3"/>
  <c r="C12" i="11"/>
  <c r="I13" i="11"/>
  <c r="I14" i="11"/>
  <c r="I15" i="11"/>
  <c r="I16" i="11"/>
  <c r="I17" i="11"/>
  <c r="I18" i="11"/>
  <c r="I19" i="11"/>
  <c r="F13" i="11"/>
  <c r="F14" i="11"/>
  <c r="F15" i="11"/>
  <c r="F16" i="11"/>
  <c r="F17" i="11"/>
  <c r="F18" i="11"/>
  <c r="F19" i="11"/>
  <c r="F10" i="11"/>
  <c r="D11" i="11"/>
  <c r="E11" i="11"/>
  <c r="G11" i="11"/>
  <c r="H11" i="11"/>
  <c r="J11" i="11"/>
  <c r="K11" i="11"/>
  <c r="C13" i="11"/>
  <c r="C14" i="11"/>
  <c r="C15" i="11"/>
  <c r="C16" i="11"/>
  <c r="C17" i="11"/>
  <c r="C18" i="11"/>
  <c r="C19" i="11"/>
  <c r="C10" i="11"/>
  <c r="C9" i="11" s="1"/>
  <c r="C8" i="3" l="1"/>
  <c r="C11" i="11"/>
  <c r="C8" i="11" s="1"/>
  <c r="I11" i="11"/>
  <c r="F11" i="11"/>
  <c r="D15" i="1"/>
  <c r="I15" i="1"/>
  <c r="D13" i="7"/>
  <c r="D21" i="7"/>
  <c r="D22" i="7"/>
  <c r="D20" i="7"/>
  <c r="D19" i="7"/>
  <c r="D18" i="7"/>
  <c r="C18" i="7" s="1"/>
  <c r="C15" i="7" s="1"/>
  <c r="L10" i="7"/>
  <c r="L13" i="7"/>
  <c r="C13" i="7" s="1"/>
  <c r="C10" i="7" s="1"/>
  <c r="L17" i="7"/>
  <c r="L18" i="7"/>
  <c r="L19" i="7"/>
  <c r="L20" i="7"/>
  <c r="L21" i="7"/>
  <c r="L22" i="7"/>
  <c r="L23" i="7"/>
  <c r="L16" i="7"/>
  <c r="D15" i="7" l="1"/>
  <c r="G11" i="9"/>
  <c r="H11" i="9"/>
  <c r="C9" i="9"/>
  <c r="C8" i="9" s="1"/>
  <c r="L32" i="1"/>
  <c r="C12" i="12" l="1"/>
  <c r="C13" i="12"/>
  <c r="C14" i="12"/>
  <c r="C15" i="12"/>
  <c r="C16" i="12"/>
  <c r="C17" i="12"/>
  <c r="C18" i="12"/>
  <c r="C19" i="12"/>
  <c r="C10" i="12"/>
  <c r="D11" i="12"/>
  <c r="E11" i="12"/>
  <c r="F11" i="12"/>
  <c r="G11" i="12"/>
  <c r="H11" i="12"/>
  <c r="N15" i="7"/>
  <c r="E15" i="7"/>
  <c r="F15" i="7"/>
  <c r="G15" i="7"/>
  <c r="H15" i="7"/>
  <c r="I15" i="7"/>
  <c r="J15" i="7"/>
  <c r="K15" i="7"/>
  <c r="L15" i="7"/>
  <c r="L9" i="7" s="1"/>
  <c r="M15" i="7"/>
  <c r="O15" i="7"/>
  <c r="P15" i="7"/>
  <c r="Q15" i="7"/>
  <c r="D13" i="4"/>
  <c r="E13" i="4"/>
  <c r="F13" i="4"/>
  <c r="G13" i="4"/>
  <c r="H13" i="4"/>
  <c r="I13" i="4"/>
  <c r="J13" i="4"/>
  <c r="K13" i="4"/>
  <c r="C13" i="4"/>
  <c r="J9" i="1"/>
  <c r="K9" i="1"/>
  <c r="L9" i="1"/>
  <c r="L8" i="1" s="1"/>
  <c r="M9" i="1"/>
  <c r="M8" i="1" s="1"/>
  <c r="N9" i="1"/>
  <c r="N8" i="1" s="1"/>
  <c r="P9" i="1"/>
  <c r="Q9" i="1"/>
  <c r="R9" i="1"/>
  <c r="R8" i="1" s="1"/>
  <c r="S9" i="1"/>
  <c r="S8" i="1" s="1"/>
  <c r="T9" i="1"/>
  <c r="T8" i="1" s="1"/>
  <c r="J32" i="1"/>
  <c r="K32" i="1"/>
  <c r="P32" i="1"/>
  <c r="Q32" i="1"/>
  <c r="K8" i="1" l="1"/>
  <c r="C11" i="12"/>
  <c r="P8" i="1"/>
  <c r="Q8" i="1"/>
  <c r="J8" i="1"/>
  <c r="D33" i="13"/>
  <c r="E33" i="13"/>
  <c r="F33" i="13"/>
  <c r="G33" i="13"/>
  <c r="H33" i="13"/>
  <c r="I33" i="13"/>
  <c r="J33" i="13"/>
  <c r="K33" i="13"/>
  <c r="L33" i="13"/>
  <c r="M33" i="13"/>
  <c r="N33" i="13"/>
  <c r="C33" i="13"/>
  <c r="D10" i="13"/>
  <c r="D9" i="13" s="1"/>
  <c r="E10" i="13"/>
  <c r="E9" i="13" s="1"/>
  <c r="F10" i="13"/>
  <c r="F9" i="13" s="1"/>
  <c r="G10" i="13"/>
  <c r="G9" i="13" s="1"/>
  <c r="H10" i="13"/>
  <c r="I10" i="13"/>
  <c r="J10" i="13"/>
  <c r="J9" i="13" s="1"/>
  <c r="K10" i="13"/>
  <c r="K9" i="13" s="1"/>
  <c r="L10" i="13"/>
  <c r="L9" i="13" s="1"/>
  <c r="M10" i="13"/>
  <c r="N10" i="13"/>
  <c r="N9" i="13" s="1"/>
  <c r="C10" i="13"/>
  <c r="D9" i="11"/>
  <c r="D8" i="11" s="1"/>
  <c r="E9" i="11"/>
  <c r="F9" i="11"/>
  <c r="F8" i="11" s="1"/>
  <c r="G9" i="11"/>
  <c r="G8" i="11" s="1"/>
  <c r="H9" i="11"/>
  <c r="H8" i="11" s="1"/>
  <c r="I9" i="11"/>
  <c r="J9" i="11"/>
  <c r="J8" i="11" s="1"/>
  <c r="K9" i="11"/>
  <c r="K8" i="11" s="1"/>
  <c r="F11" i="10"/>
  <c r="G11" i="10"/>
  <c r="C11" i="10"/>
  <c r="D9" i="10"/>
  <c r="D8" i="10" s="1"/>
  <c r="E9" i="10"/>
  <c r="E8" i="10" s="1"/>
  <c r="F9" i="10"/>
  <c r="G9" i="10"/>
  <c r="G8" i="10" s="1"/>
  <c r="H9" i="10"/>
  <c r="C9" i="10"/>
  <c r="D9" i="9"/>
  <c r="D8" i="9" s="1"/>
  <c r="E9" i="9"/>
  <c r="E8" i="9" s="1"/>
  <c r="F9" i="9"/>
  <c r="F8" i="9" s="1"/>
  <c r="G9" i="9"/>
  <c r="G8" i="9" s="1"/>
  <c r="H9" i="9"/>
  <c r="H8" i="9" s="1"/>
  <c r="D10" i="7"/>
  <c r="D9" i="7" s="1"/>
  <c r="E10" i="7"/>
  <c r="E9" i="7" s="1"/>
  <c r="F10" i="7"/>
  <c r="F9" i="7" s="1"/>
  <c r="G10" i="7"/>
  <c r="G9" i="7" s="1"/>
  <c r="H10" i="7"/>
  <c r="H9" i="7" s="1"/>
  <c r="I10" i="7"/>
  <c r="I9" i="7" s="1"/>
  <c r="J10" i="7"/>
  <c r="J9" i="7" s="1"/>
  <c r="K10" i="7"/>
  <c r="K9" i="7" s="1"/>
  <c r="M10" i="7"/>
  <c r="M9" i="7" s="1"/>
  <c r="N10" i="7"/>
  <c r="N9" i="7" s="1"/>
  <c r="O10" i="7"/>
  <c r="O9" i="7" s="1"/>
  <c r="P10" i="7"/>
  <c r="P9" i="7" s="1"/>
  <c r="Q10" i="7"/>
  <c r="Q9" i="7" s="1"/>
  <c r="C9" i="7"/>
  <c r="D9" i="6"/>
  <c r="E9" i="6"/>
  <c r="F9" i="6"/>
  <c r="G9" i="6"/>
  <c r="H9" i="6"/>
  <c r="I9" i="6"/>
  <c r="J9" i="6"/>
  <c r="K9" i="6"/>
  <c r="C9" i="6"/>
  <c r="C11" i="4"/>
  <c r="C9" i="13" l="1"/>
  <c r="M9" i="13"/>
  <c r="I9" i="13"/>
  <c r="H9" i="13"/>
  <c r="C8" i="10"/>
  <c r="I8" i="11"/>
  <c r="E8" i="11"/>
  <c r="F8" i="10"/>
  <c r="H8" i="10"/>
  <c r="O11" i="1" l="1"/>
  <c r="O12" i="1"/>
  <c r="O13" i="1"/>
  <c r="O14" i="1"/>
  <c r="O15" i="1"/>
  <c r="O16" i="1"/>
  <c r="O17" i="1"/>
  <c r="O18" i="1"/>
  <c r="O19" i="1"/>
  <c r="O20" i="1"/>
  <c r="O21" i="1"/>
  <c r="O22" i="1"/>
  <c r="O23" i="1"/>
  <c r="O24" i="1"/>
  <c r="O25" i="1"/>
  <c r="O26" i="1"/>
  <c r="O27" i="1"/>
  <c r="O28" i="1"/>
  <c r="O29" i="1"/>
  <c r="O30" i="1"/>
  <c r="O31" i="1"/>
  <c r="O33" i="1"/>
  <c r="O34" i="1"/>
  <c r="O35" i="1"/>
  <c r="O36" i="1"/>
  <c r="O37" i="1"/>
  <c r="O38" i="1"/>
  <c r="O39" i="1"/>
  <c r="O40" i="1"/>
  <c r="O10" i="1"/>
  <c r="I11" i="1"/>
  <c r="I12" i="1"/>
  <c r="I13" i="1"/>
  <c r="I14" i="1"/>
  <c r="I16" i="1"/>
  <c r="I17" i="1"/>
  <c r="I18" i="1"/>
  <c r="I19" i="1"/>
  <c r="I20" i="1"/>
  <c r="I21" i="1"/>
  <c r="I22" i="1"/>
  <c r="I23" i="1"/>
  <c r="I24" i="1"/>
  <c r="I25" i="1"/>
  <c r="I26" i="1"/>
  <c r="I27" i="1"/>
  <c r="I28" i="1"/>
  <c r="I29" i="1"/>
  <c r="I30" i="1"/>
  <c r="I31" i="1"/>
  <c r="I33" i="1"/>
  <c r="I34" i="1"/>
  <c r="I35" i="1"/>
  <c r="I36" i="1"/>
  <c r="I37" i="1"/>
  <c r="I38" i="1"/>
  <c r="I39" i="1"/>
  <c r="I40" i="1"/>
  <c r="I10" i="1"/>
  <c r="D11" i="1"/>
  <c r="E11" i="1"/>
  <c r="F11" i="1"/>
  <c r="G11" i="1"/>
  <c r="H11" i="1"/>
  <c r="D12" i="1"/>
  <c r="E12" i="1"/>
  <c r="F12" i="1"/>
  <c r="G12" i="1"/>
  <c r="H12" i="1"/>
  <c r="D13" i="1"/>
  <c r="E13" i="1"/>
  <c r="F13" i="1"/>
  <c r="G13" i="1"/>
  <c r="H13" i="1"/>
  <c r="D14" i="1"/>
  <c r="E14" i="1"/>
  <c r="F14" i="1"/>
  <c r="G14" i="1"/>
  <c r="H14" i="1"/>
  <c r="E15" i="1"/>
  <c r="F15" i="1"/>
  <c r="G15" i="1"/>
  <c r="H15" i="1"/>
  <c r="D16" i="1"/>
  <c r="E16" i="1"/>
  <c r="F16" i="1"/>
  <c r="G16" i="1"/>
  <c r="H16" i="1"/>
  <c r="D17" i="1"/>
  <c r="E17" i="1"/>
  <c r="F17" i="1"/>
  <c r="G17" i="1"/>
  <c r="H17" i="1"/>
  <c r="D18" i="1"/>
  <c r="E18" i="1"/>
  <c r="F18" i="1"/>
  <c r="G18" i="1"/>
  <c r="H18" i="1"/>
  <c r="D19" i="1"/>
  <c r="E19" i="1"/>
  <c r="F19" i="1"/>
  <c r="G19" i="1"/>
  <c r="H19" i="1"/>
  <c r="D20" i="1"/>
  <c r="E20" i="1"/>
  <c r="F20" i="1"/>
  <c r="G20" i="1"/>
  <c r="H20" i="1"/>
  <c r="D21" i="1"/>
  <c r="E21" i="1"/>
  <c r="F21" i="1"/>
  <c r="G21" i="1"/>
  <c r="H21" i="1"/>
  <c r="D22" i="1"/>
  <c r="E22" i="1"/>
  <c r="F22" i="1"/>
  <c r="G22" i="1"/>
  <c r="H22" i="1"/>
  <c r="D23" i="1"/>
  <c r="E23" i="1"/>
  <c r="F23" i="1"/>
  <c r="G23" i="1"/>
  <c r="H23" i="1"/>
  <c r="D24" i="1"/>
  <c r="E24" i="1"/>
  <c r="F24" i="1"/>
  <c r="G24" i="1"/>
  <c r="H24" i="1"/>
  <c r="D25" i="1"/>
  <c r="E25" i="1"/>
  <c r="F25" i="1"/>
  <c r="G25" i="1"/>
  <c r="H25" i="1"/>
  <c r="D26" i="1"/>
  <c r="E26" i="1"/>
  <c r="F26" i="1"/>
  <c r="G26" i="1"/>
  <c r="H26" i="1"/>
  <c r="D27" i="1"/>
  <c r="E27" i="1"/>
  <c r="F27" i="1"/>
  <c r="G27" i="1"/>
  <c r="H27" i="1"/>
  <c r="D28" i="1"/>
  <c r="E28" i="1"/>
  <c r="F28" i="1"/>
  <c r="G28" i="1"/>
  <c r="H28" i="1"/>
  <c r="D29" i="1"/>
  <c r="E29" i="1"/>
  <c r="F29" i="1"/>
  <c r="G29" i="1"/>
  <c r="H29" i="1"/>
  <c r="D30" i="1"/>
  <c r="E30" i="1"/>
  <c r="F30" i="1"/>
  <c r="G30" i="1"/>
  <c r="H30" i="1"/>
  <c r="D31" i="1"/>
  <c r="E31" i="1"/>
  <c r="F31" i="1"/>
  <c r="G31" i="1"/>
  <c r="H31" i="1"/>
  <c r="D33" i="1"/>
  <c r="E33" i="1"/>
  <c r="F33" i="1"/>
  <c r="G33" i="1"/>
  <c r="H33" i="1"/>
  <c r="D34" i="1"/>
  <c r="E34" i="1"/>
  <c r="F34" i="1"/>
  <c r="G34" i="1"/>
  <c r="H34" i="1"/>
  <c r="D35" i="1"/>
  <c r="E35" i="1"/>
  <c r="F35" i="1"/>
  <c r="G35" i="1"/>
  <c r="H35" i="1"/>
  <c r="D36" i="1"/>
  <c r="E36" i="1"/>
  <c r="F36" i="1"/>
  <c r="G36" i="1"/>
  <c r="H36" i="1"/>
  <c r="D37" i="1"/>
  <c r="E37" i="1"/>
  <c r="F37" i="1"/>
  <c r="G37" i="1"/>
  <c r="H37" i="1"/>
  <c r="D38" i="1"/>
  <c r="E38" i="1"/>
  <c r="F38" i="1"/>
  <c r="G38" i="1"/>
  <c r="H38" i="1"/>
  <c r="D39" i="1"/>
  <c r="E39" i="1"/>
  <c r="F39" i="1"/>
  <c r="G39" i="1"/>
  <c r="H39" i="1"/>
  <c r="D40" i="1"/>
  <c r="E40" i="1"/>
  <c r="F40" i="1"/>
  <c r="G40" i="1"/>
  <c r="H40" i="1"/>
  <c r="E10" i="1"/>
  <c r="F10" i="1"/>
  <c r="G10" i="1"/>
  <c r="H10" i="1"/>
  <c r="D10" i="1"/>
  <c r="D8" i="2"/>
  <c r="E8" i="2"/>
  <c r="C10" i="2"/>
  <c r="C9" i="2"/>
  <c r="C11" i="2"/>
  <c r="C12" i="2"/>
  <c r="C13" i="2"/>
  <c r="C14" i="2"/>
  <c r="C15" i="2"/>
  <c r="C16" i="2"/>
  <c r="C17" i="2"/>
  <c r="C18" i="2"/>
  <c r="C19" i="2"/>
  <c r="C20" i="2"/>
  <c r="C21" i="2"/>
  <c r="C22" i="2"/>
  <c r="C23" i="2"/>
  <c r="C24" i="2"/>
  <c r="C25" i="2"/>
  <c r="C26" i="2"/>
  <c r="C27" i="2"/>
  <c r="C28" i="2"/>
  <c r="C29" i="2"/>
  <c r="C30" i="2"/>
  <c r="C31" i="2"/>
  <c r="C32" i="2"/>
  <c r="A2" i="13"/>
  <c r="D9" i="12"/>
  <c r="E9" i="12"/>
  <c r="F9" i="12"/>
  <c r="G9" i="12"/>
  <c r="G8" i="12" s="1"/>
  <c r="H9" i="12"/>
  <c r="H8" i="12" s="1"/>
  <c r="C9" i="12"/>
  <c r="C8" i="12" s="1"/>
  <c r="A2" i="12"/>
  <c r="A2" i="11"/>
  <c r="A2" i="10"/>
  <c r="A2" i="9"/>
  <c r="A2" i="7"/>
  <c r="D11" i="4"/>
  <c r="E11" i="4"/>
  <c r="E10" i="4" s="1"/>
  <c r="F11" i="4"/>
  <c r="G11" i="4"/>
  <c r="G10" i="4" s="1"/>
  <c r="H11" i="4"/>
  <c r="H10" i="4" s="1"/>
  <c r="I11" i="4"/>
  <c r="I10" i="4" s="1"/>
  <c r="J11" i="4"/>
  <c r="J10" i="4" s="1"/>
  <c r="K11" i="4"/>
  <c r="K10" i="4" s="1"/>
  <c r="A2" i="6"/>
  <c r="C8" i="2" l="1"/>
  <c r="D9" i="1"/>
  <c r="E32" i="1"/>
  <c r="D32" i="1"/>
  <c r="E9" i="1"/>
  <c r="H32" i="1"/>
  <c r="H9" i="1"/>
  <c r="C15" i="1"/>
  <c r="O9" i="1"/>
  <c r="G32" i="1"/>
  <c r="G9" i="1"/>
  <c r="I9" i="1"/>
  <c r="F32" i="1"/>
  <c r="O32" i="1"/>
  <c r="I32" i="1"/>
  <c r="F9" i="1"/>
  <c r="D10" i="4"/>
  <c r="C10" i="4"/>
  <c r="F10" i="4"/>
  <c r="C40" i="1"/>
  <c r="C38" i="1"/>
  <c r="C36" i="1"/>
  <c r="C34" i="1"/>
  <c r="C31" i="1"/>
  <c r="C29" i="1"/>
  <c r="C27" i="1"/>
  <c r="C25" i="1"/>
  <c r="C23" i="1"/>
  <c r="C21" i="1"/>
  <c r="C19" i="1"/>
  <c r="C17" i="1"/>
  <c r="C13" i="1"/>
  <c r="C11" i="1"/>
  <c r="C39" i="1"/>
  <c r="C37" i="1"/>
  <c r="C35" i="1"/>
  <c r="C33" i="1"/>
  <c r="C30" i="1"/>
  <c r="C28" i="1"/>
  <c r="C26" i="1"/>
  <c r="C24" i="1"/>
  <c r="C22" i="1"/>
  <c r="C20" i="1"/>
  <c r="C18" i="1"/>
  <c r="C16" i="1"/>
  <c r="C14" i="1"/>
  <c r="C12" i="1"/>
  <c r="C10" i="1"/>
  <c r="E8" i="12"/>
  <c r="D8" i="12"/>
  <c r="F8" i="12"/>
  <c r="A2" i="4"/>
  <c r="E8" i="1" l="1"/>
  <c r="D8" i="1"/>
  <c r="G8" i="1"/>
  <c r="O8" i="1"/>
  <c r="I8" i="1"/>
  <c r="F8" i="1"/>
  <c r="H8" i="1"/>
  <c r="C32" i="1"/>
  <c r="C9" i="1"/>
  <c r="C8" i="1" l="1"/>
</calcChain>
</file>

<file path=xl/sharedStrings.xml><?xml version="1.0" encoding="utf-8"?>
<sst xmlns="http://schemas.openxmlformats.org/spreadsheetml/2006/main" count="452" uniqueCount="132">
  <si>
    <t>BIỂU TỔNG HỢP PHÂN BỔ VÀ GIAO DỰ TOÁN KINH PHÍ SỰ NGHIỆP CHƯƠNG TRÌNH MỤC TIÊU QUỐC GIA PHÁT TRIỂN KINH TẾ - XÃ HỘI VÙNG ĐỒNG BÀO DÂN TỘC THIỂU SỐ VÀ MIỀN NÚI NĂM 2022</t>
  </si>
  <si>
    <t>(Kèm theo Nghị quyết số             /NQ-HĐND ngày     tháng 7 năm 2022 của Hội đồng nhân dân tỉnh Bắc Kạn)</t>
  </si>
  <si>
    <t>STT</t>
  </si>
  <si>
    <t>Tên đơn vị, địa phương</t>
  </si>
  <si>
    <t>I</t>
  </si>
  <si>
    <t>Cấp tỉnh</t>
  </si>
  <si>
    <t>II</t>
  </si>
  <si>
    <t>Các huyện, thành phố</t>
  </si>
  <si>
    <t>Tổng cộng</t>
  </si>
  <si>
    <t>Chia theo lĩnh vực</t>
  </si>
  <si>
    <t>Tổng số</t>
  </si>
  <si>
    <t>Sự nghiệp giáo dục, đào tạo và dạy nghề</t>
  </si>
  <si>
    <t>Sự nghiệp y tế</t>
  </si>
  <si>
    <t>Sự nghiệp văn hóa thông tin</t>
  </si>
  <si>
    <t>Sự nghiệp kinh tế</t>
  </si>
  <si>
    <t>Sự nghiệp bảo đảm xã hội</t>
  </si>
  <si>
    <t>Ngân sách Trung ương</t>
  </si>
  <si>
    <t>Dự toán phân bổ và giao bổ sung năm 2022</t>
  </si>
  <si>
    <t>Đơn vị: Triệu đồng</t>
  </si>
  <si>
    <t>Đơn vị tính: Triệu đồng</t>
  </si>
  <si>
    <t>Dự án/ Tiểu dự án</t>
  </si>
  <si>
    <t>Ghi chú</t>
  </si>
  <si>
    <t>A</t>
  </si>
  <si>
    <t>B</t>
  </si>
  <si>
    <t>TỔNG SỐ</t>
  </si>
  <si>
    <t>Dự án 1: Giải quyết tình trạng thiếu đất ở, nhà ở, đất sản xuất, nước sinh hoạt</t>
  </si>
  <si>
    <t>-</t>
  </si>
  <si>
    <t>Nội dung số 03: Hỗ trợ chuyển đổi nghề</t>
  </si>
  <si>
    <t xml:space="preserve"> +</t>
  </si>
  <si>
    <t>Kinh phí hỗ trợ mua sắm nông cụ, máy móc làm dịch vụ sản xuất nông nghiệp, làm các ngành nghề khác</t>
  </si>
  <si>
    <t xml:space="preserve"> -</t>
  </si>
  <si>
    <t>Nội dung số 04: Hỗ trợ nước sinh hoạt phân tán</t>
  </si>
  <si>
    <t>Dự án 3: Phát triển sản xuất nông, lâm nghiệp bền vững, phát huy tiềm năng, thế mạnh của các vùng miền để sản xuất hàng hóa theo chuỗi giá trị</t>
  </si>
  <si>
    <t>Tiểu dự án 1: Phát triển kinh tế nông, lâm nghiệp bền vững gắn với bảo vệ rừng và nâng cao thu nhập cho người dân</t>
  </si>
  <si>
    <t>Tiểu dự án 2: Hỗ trợ phát triển sản xuất theo chuỗi giá trị, vùng trồng dược liệu quý, thúc đẩy khởi sự kinh doanh, khởi nghiệp và thu hút đầu tư vùng đồng bào dân tộc thiểu số và miền núi</t>
  </si>
  <si>
    <t xml:space="preserve"> Hỗ trợ phát triển trồng vùng dược liệu quý</t>
  </si>
  <si>
    <t>Dự án 4: Đầu tư cơ sở hạ tầng thiết yếu, phục vụ sản xuất, đời sống trong vùng đồng bào dân tộc thiểu số và miền núi và các đơn vị sự nghiệp công lập của lĩnh vực dân tộc</t>
  </si>
  <si>
    <t>Tiểu dự án 1: Đầu tư cơ sở hạ tầng thiết yếu, phục vụ sản xuất, đời sống trong vùng đồng bào dân tộc thiểu số và miền núi</t>
  </si>
  <si>
    <t>Dự án 5: Phát triển giáo dục đào tạo nâng cao chất lượng nguồn nhân lực</t>
  </si>
  <si>
    <t>Tiểu dự án 1: Đổi mới hoạt động, củng cố phát triển các trường phổ thông dân tộc nội trú, trường phổ thông dân tộc bán trú, trường phổ thông có học sinh ở bán trú và xóa mù chữ cho người dân vùng đồng bào dân tộc thiểu số</t>
  </si>
  <si>
    <t>Tiểu dự án 2: Bồi dưỡng kiến thức dân tộc; đào tạo dự bị đại học, đại học và sau đại học đáp ứng nhu cầu nhân lực cho vùng đồng bào dân tộc thiểu số và miền núi</t>
  </si>
  <si>
    <t>Tiểu dự án 3: Dự án phát triển giáo dục nghề nghiệp và giải quyết việc làm cho người lao động vùng dân tộc thiểu số và miền núi</t>
  </si>
  <si>
    <t>Tiểu dự án 4: Đào tạo nâng cao năng lực cho cộng đồng và cán bộ triển khai Chương trình ở các cấp</t>
  </si>
  <si>
    <t>Dự án 6: Bảo tồn, phát huy giá trị văn hóa truyền thống tốt đẹp của các dân tộc thiểu số gắn với phát triển du lịch</t>
  </si>
  <si>
    <t>Dự án 7: Chăm sóc sức khỏe Nhân dân, nâng cao thể trạng, tầm vóc người dân tộc thiểu số; phòng chống suy dinh dưỡng trẻ em</t>
  </si>
  <si>
    <t>Dự án 8: Thực hiện bình đẳng giới và giải quyết những vấn đề cấp thiết đối với phụ nữ và trẻ em</t>
  </si>
  <si>
    <t>Dự án 9: Đầu tư phát triển nhóm dân tộc thiểu số rất ít người và nhóm dân tộc còn nhiều khó khăn</t>
  </si>
  <si>
    <t>Tiểu dự án 2: Giảm thiểu tình trạng tảo hôn và hôn nhân cận huyết thống trong vùng đồng bào dân tộc thiểu số và miền núi</t>
  </si>
  <si>
    <t>Dự án 10: Truyền thông, tuyên truyền, vận động trong vùng đồng bào dân tộc thiểu số và miền núi. Kiểm tra, giám sát đánh giá việc tổ chức thực hiện Chương trình</t>
  </si>
  <si>
    <t>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mục tiêu quốc gia phát triển kinh tế - xã hội vùng đồng bào dân tộc thiểu số và miền núi giai đoạn 2021-2030</t>
  </si>
  <si>
    <t>Tiểu dự án 2: Ứng dụng công nghệ thông tin hỗ trợ phát triển kinh tế - xã hội và đảm bảo an ninh trật tự vùng đồng bào dân tộc thiểu số và miền núi</t>
  </si>
  <si>
    <t>Tiểu dự án 3: Kiểm tra, giám sát, đánh giá, đào tạo, tập huấn tổ chức thực hiện Chương trình</t>
  </si>
  <si>
    <t>Trong đó</t>
  </si>
  <si>
    <t>Chi tiết tại Biểu 2.1</t>
  </si>
  <si>
    <t>Chi tiết tại Biểu 2.2</t>
  </si>
  <si>
    <t>Sự nghiệp đảm bảo xã hội</t>
  </si>
  <si>
    <t>TỔNG CỘNG</t>
  </si>
  <si>
    <t>Huyện Chợ Mới</t>
  </si>
  <si>
    <t>Huyện Chợ Đồn</t>
  </si>
  <si>
    <t>Huyện Ngân Sơn</t>
  </si>
  <si>
    <t>Huyện Bạch Thông</t>
  </si>
  <si>
    <t>Huyện Na Rì</t>
  </si>
  <si>
    <t>Huyện Pác Nặm</t>
  </si>
  <si>
    <t>Huyện Ba Bể</t>
  </si>
  <si>
    <t>Thành phố Bắc Kạn</t>
  </si>
  <si>
    <t>Sư nghiệp kinh tế</t>
  </si>
  <si>
    <t>Tiểu dự án 1</t>
  </si>
  <si>
    <t>Tiểu dự án 2</t>
  </si>
  <si>
    <t>Sở Nông nghiệp và Phát triển Nông thôn</t>
  </si>
  <si>
    <t>DỰ ÁN 3: PHÁT TRIỂN SẢN XUẤT NÔNG, LÂM NGHIỆP BỀN VỮNG, PHÁT HUY TIỀM NĂNG, THẾ MẠNH CỦA CÁC VÙNG MIỀN ĐỂ SẢN XUẤT HÀNG HÓA THEO CHUỖI GIÁ TRỊ</t>
  </si>
  <si>
    <t>Tên đơn vị</t>
  </si>
  <si>
    <t>DỰ ÁN 1: GIẢI QUYẾT TÌNH TRẠNG THIẾU ĐẤT Ở, NHÀ Ở, ĐẤT SẢN XUẤT, NƯỚC SINH HOẠT</t>
  </si>
  <si>
    <t>BIỂU TỔNG HỢP PHÂN BỔ VÀ GIAO DỰ TOÁN KINH PHÍ SỰ NGHIỆP CHƯƠNG TRÌNH MỤC TIÊU QUỐC GIA PHÁT TRIỂN KINH TẾ - XÃ HỘI 
VÙNG ĐỒNG BÀO DÂN TỘC THIỂU SỐ VÀ MIỀN NÚI NĂM 2022</t>
  </si>
  <si>
    <t>Ngân sách địa phương đối ứng</t>
  </si>
  <si>
    <t xml:space="preserve">Ngân sách địa phương đối ứng </t>
  </si>
  <si>
    <t>NSTW</t>
  </si>
  <si>
    <t>NSĐP đối ứng</t>
  </si>
  <si>
    <t>DỰ ÁN 4: ĐẦU TƯ CƠ SỞ HẠ TẦNG THIẾT YẾU, PHỤC VỤ SẢN XUẤT, ĐỜI SỐNG TRONG VÙNG ĐỒNG BÀO DÂN TỘC THIỂU SỐ VÀ MIỀN NÚI</t>
  </si>
  <si>
    <t>Huyện, Thành phố</t>
  </si>
  <si>
    <t>DỰ ÁN 5: PHÁT TRIỂN GIÁO DỤC ĐÀO TẠO NÂNG CAO CHẤT LƯỢNG NGUỒN NHÂN LỰC</t>
  </si>
  <si>
    <t>Tiểu dự án 3</t>
  </si>
  <si>
    <t>Tiểu dự án 4</t>
  </si>
  <si>
    <t>Sở Giáo dục và Đào tạo</t>
  </si>
  <si>
    <t>Sở Nội vụ</t>
  </si>
  <si>
    <t>Sở Lao động, Thương binh và Xã hội</t>
  </si>
  <si>
    <t>Ban Dân tộc</t>
  </si>
  <si>
    <t>DỰ ÁN 6: BẢO TỒN, PHÁT HUY GIÁ TRỊ VĂN HÓA TRUYỀN THỐNG TỐT ĐẸP CỦA CÁC DÂN TỘC THIỂU SỐ GẮN VỚI PHÁT TRIỂN DU LỊCH</t>
  </si>
  <si>
    <t>Sự nghiệp Văn hóa Thông tin</t>
  </si>
  <si>
    <t>Sở Văn hóa, Thể thao và Du lịch</t>
  </si>
  <si>
    <t>DỰ ÁN 7: CHĂM SÓC SỨC KHỎE NHÂN DÂN, NÂNG CAO THỂ TRẠNG, TẦM VÓC NGƯỜI DÂN TỘC THIỂU SỐ, PHÒNG CHỐNG SUY DINH DƯỠNG TRẺ EM</t>
  </si>
  <si>
    <t>Tổng vốn được phân bổ 2022 cho Dự án 7</t>
  </si>
  <si>
    <t xml:space="preserve"> Sự nghiệp Y tế</t>
  </si>
  <si>
    <t>Sở Y tế</t>
  </si>
  <si>
    <t>DỰ ÁN 8: THỰC HIỆN BÌNH ĐẲNG GIỚI VÀ GIẢI QUYẾT NHỮNG VẤN ĐỀ CẤP THIẾT 
ĐỐI VỚI PHỤ NỮ VÀ TRẺ EM</t>
  </si>
  <si>
    <t>Tổng vốn được phân bổ 2022 cho Dự án 8</t>
  </si>
  <si>
    <t xml:space="preserve"> Sự nghiệp kinh tế</t>
  </si>
  <si>
    <t>Hội liên hiệp phụ nữ tỉnh</t>
  </si>
  <si>
    <t>DỰ ÁN 9: ĐẦU TƯ PHÁT TRIỂN NHÓM DÂN TỘC THIỂU SỐ RẤT ÍT NGƯỜI VÀ 
NHÓM DÂN TỘC CÒN NHIỀU KHÓ KHĂN</t>
  </si>
  <si>
    <t>DỰ ÁN 10: TRUYỀN THÔNG, TUYÊN TRUYỀN, VẬN ĐỘNG TRONG VÙNG ĐỒNG BÀO DÂN TỘC THIỂU SỐ, 
KIỂM TRA, GIÁM SÁT ĐÁNH GIÁ VIỆC TỔ CHỨC THỰC HIỆN CHƯƠNG TRÌNH</t>
  </si>
  <si>
    <t>Đơn vị/Huyện, Thành phố</t>
  </si>
  <si>
    <t>Sở Thông tin và Truyền thông</t>
  </si>
  <si>
    <t>Bộ Chỉ huy Quân sự tỉnh</t>
  </si>
  <si>
    <t>Sở Tài chính</t>
  </si>
  <si>
    <t>Ủy ban Mặt trận tổ quốc Việt Nam tỉnh</t>
  </si>
  <si>
    <t>Sở Kế hoạch và Đầu tư</t>
  </si>
  <si>
    <t>Sở Giao thông vận tải</t>
  </si>
  <si>
    <t>Sở Công thương</t>
  </si>
  <si>
    <t>Ngân hàng nhà nước Việt Nam</t>
  </si>
  <si>
    <t>Ngân hàng Chính sách xã hội tỉnh</t>
  </si>
  <si>
    <t>Công an tỉnh</t>
  </si>
  <si>
    <t>Sở Tư pháp</t>
  </si>
  <si>
    <t>Liên minh Hợp tác xã</t>
  </si>
  <si>
    <t>Hội Nông dân tỉnh</t>
  </si>
  <si>
    <t>Chi tiết tại Biểu 2.3</t>
  </si>
  <si>
    <t>Chi tiết tại Biểu 2.4</t>
  </si>
  <si>
    <t>Chi tiết tại Biểu 2.5</t>
  </si>
  <si>
    <t>Chi tiết tại Biểu 2.6</t>
  </si>
  <si>
    <t>Chi tiết tại Biểu 2.7</t>
  </si>
  <si>
    <t>Chi tiết tại Biểu 2.8</t>
  </si>
  <si>
    <t>Chi tiết tại Biểu 2.9</t>
  </si>
  <si>
    <t>1=2+3</t>
  </si>
  <si>
    <r>
      <t>Văn phòng Tỉnh ủy (</t>
    </r>
    <r>
      <rPr>
        <i/>
        <sz val="12"/>
        <rFont val="Times New Roman"/>
        <family val="2"/>
      </rPr>
      <t>Ban Dân vận Tỉnh ủy</t>
    </r>
    <r>
      <rPr>
        <sz val="12"/>
        <rFont val="Times New Roman"/>
        <family val="2"/>
      </rPr>
      <t>)</t>
    </r>
  </si>
  <si>
    <t xml:space="preserve">NSĐP đối ứng </t>
  </si>
  <si>
    <t>Tổng hợp theo đơn vị, địa phương và theo lĩnh vực</t>
  </si>
  <si>
    <r>
      <t>Văn phòng Tỉnh ủy (</t>
    </r>
    <r>
      <rPr>
        <i/>
        <sz val="10"/>
        <rFont val="Times New Roman"/>
        <family val="2"/>
      </rPr>
      <t>Ban Dân vận Tỉnh ủy</t>
    </r>
    <r>
      <rPr>
        <sz val="10"/>
        <rFont val="Times New Roman"/>
        <family val="2"/>
      </rPr>
      <t>)</t>
    </r>
  </si>
  <si>
    <t>Tổng vốn được phân bổ năm 2022 cho Dự án 4</t>
  </si>
  <si>
    <t>Tổng kinh phí phân bổ 2022 cho Dự án 1</t>
  </si>
  <si>
    <t>Tổng vốn được phân bổ 2022 cho Dự án 5</t>
  </si>
  <si>
    <t>Tổng nguồn vốn phân bổ năm 2022 cho Dự án 10</t>
  </si>
  <si>
    <t>Tổng vốn được phân bổ năm 2022 cho Tiểu dự án 2 thuộc Dự án 9</t>
  </si>
  <si>
    <t>Tổng vốn được phân bổ năm 2022 cho Dự án 6</t>
  </si>
  <si>
    <t>Tổng kinh phí phân bổ và giao bổ sung năm 2022 cho Dự án 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</si>
</sst>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 _₫_-;\-* #,##0.00\ _₫_-;_-* &quot;-&quot;??\ _₫_-;_-@_-"/>
    <numFmt numFmtId="165" formatCode="_-* #,##0\ _₫_-;\-* #,##0\ _₫_-;_-* &quot;-&quot;??\ _₫_-;_-@_-"/>
    <numFmt numFmtId="166" formatCode="#,##0.0"/>
  </numFmts>
  <fonts count="25" x14ac:knownFonts="1">
    <font>
      <sz val="12"/>
      <color theme="1"/>
      <name val="Times New Roman"/>
      <family val="2"/>
    </font>
    <font>
      <sz val="12"/>
      <color theme="1"/>
      <name val="Times New Roman"/>
      <family val="2"/>
    </font>
    <font>
      <sz val="11"/>
      <color theme="1"/>
      <name val="Calibri"/>
      <family val="2"/>
      <scheme val="minor"/>
    </font>
    <font>
      <sz val="12"/>
      <name val="Times New Roman"/>
      <family val="1"/>
    </font>
    <font>
      <b/>
      <sz val="12"/>
      <name val="Times New Roman"/>
      <family val="1"/>
    </font>
    <font>
      <sz val="12"/>
      <name val="Times New Roman"/>
      <family val="2"/>
    </font>
    <font>
      <b/>
      <sz val="12"/>
      <name val="Times New Roman"/>
      <family val="2"/>
    </font>
    <font>
      <i/>
      <sz val="12"/>
      <name val="Times New Roman"/>
      <family val="2"/>
    </font>
    <font>
      <b/>
      <sz val="14"/>
      <name val="Times New Roman"/>
      <family val="1"/>
    </font>
    <font>
      <i/>
      <sz val="12"/>
      <name val="Times New Roman"/>
      <family val="1"/>
    </font>
    <font>
      <sz val="10"/>
      <name val="Times New Roman"/>
      <family val="1"/>
    </font>
    <font>
      <b/>
      <sz val="14"/>
      <name val="Times New Roman"/>
      <family val="2"/>
    </font>
    <font>
      <i/>
      <sz val="14"/>
      <name val="Times New Roman"/>
      <family val="2"/>
    </font>
    <font>
      <sz val="10"/>
      <name val="Times New Roman"/>
      <family val="2"/>
    </font>
    <font>
      <b/>
      <sz val="13"/>
      <name val="Times New Roman"/>
      <family val="1"/>
    </font>
    <font>
      <sz val="13"/>
      <name val="Times New Roman"/>
      <family val="1"/>
    </font>
    <font>
      <i/>
      <sz val="13"/>
      <name val="Times New Roman"/>
      <family val="2"/>
    </font>
    <font>
      <sz val="14"/>
      <name val="Times New Roman"/>
      <family val="1"/>
    </font>
    <font>
      <b/>
      <sz val="13"/>
      <name val="Times New Roman"/>
      <family val="2"/>
    </font>
    <font>
      <b/>
      <sz val="10"/>
      <name val="Times New Roman"/>
      <family val="2"/>
    </font>
    <font>
      <i/>
      <sz val="10"/>
      <name val="Times New Roman"/>
      <family val="2"/>
    </font>
    <font>
      <i/>
      <sz val="10"/>
      <name val="Times New Roman"/>
      <family val="1"/>
    </font>
    <font>
      <b/>
      <sz val="11"/>
      <name val="Times New Roman"/>
      <family val="2"/>
    </font>
    <font>
      <i/>
      <sz val="11"/>
      <name val="Times New Roman"/>
      <family val="2"/>
    </font>
    <font>
      <sz val="11"/>
      <name val="Times New Roman"/>
      <family val="2"/>
    </font>
  </fonts>
  <fills count="3">
    <fill>
      <patternFill patternType="none"/>
    </fill>
    <fill>
      <patternFill patternType="gray125"/>
    </fill>
    <fill>
      <patternFill patternType="solid">
        <fgColor theme="0"/>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0" fontId="2" fillId="0" borderId="0"/>
    <xf numFmtId="0" fontId="2" fillId="0" borderId="0"/>
    <xf numFmtId="0" fontId="1" fillId="0" borderId="0"/>
    <xf numFmtId="43" fontId="1" fillId="0" borderId="0" applyFont="0" applyFill="0" applyBorder="0" applyAlignment="0" applyProtection="0"/>
    <xf numFmtId="0" fontId="2" fillId="0" borderId="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253">
    <xf numFmtId="0" fontId="0" fillId="0" borderId="0" xfId="0"/>
    <xf numFmtId="3" fontId="4" fillId="2" borderId="10" xfId="0" applyNumberFormat="1" applyFont="1" applyFill="1" applyBorder="1" applyAlignment="1">
      <alignment vertical="center" wrapText="1"/>
    </xf>
    <xf numFmtId="0" fontId="6" fillId="2" borderId="2" xfId="0" applyFont="1" applyFill="1" applyBorder="1" applyAlignment="1">
      <alignment horizontal="center" vertical="center" wrapText="1"/>
    </xf>
    <xf numFmtId="3" fontId="6" fillId="2" borderId="9" xfId="0" applyNumberFormat="1" applyFont="1" applyFill="1" applyBorder="1" applyAlignment="1">
      <alignment horizontal="right" vertical="center" wrapText="1"/>
    </xf>
    <xf numFmtId="0" fontId="5" fillId="2" borderId="10" xfId="0" applyFont="1" applyFill="1" applyBorder="1" applyAlignment="1">
      <alignment horizontal="center" vertical="center" wrapText="1"/>
    </xf>
    <xf numFmtId="0" fontId="5" fillId="2" borderId="10" xfId="0" applyFont="1" applyFill="1" applyBorder="1" applyAlignment="1">
      <alignment vertical="center" wrapText="1"/>
    </xf>
    <xf numFmtId="3" fontId="5" fillId="2" borderId="10" xfId="0" applyNumberFormat="1" applyFont="1" applyFill="1" applyBorder="1" applyAlignment="1">
      <alignment vertical="center" wrapText="1"/>
    </xf>
    <xf numFmtId="0" fontId="5" fillId="2" borderId="11" xfId="0" applyFont="1" applyFill="1" applyBorder="1" applyAlignment="1">
      <alignment vertical="center" wrapText="1"/>
    </xf>
    <xf numFmtId="3" fontId="5" fillId="2" borderId="11" xfId="0" applyNumberFormat="1" applyFont="1" applyFill="1" applyBorder="1" applyAlignment="1">
      <alignment vertical="center" wrapText="1"/>
    </xf>
    <xf numFmtId="0" fontId="4" fillId="0" borderId="0" xfId="0" applyFont="1" applyAlignment="1">
      <alignment vertical="center" wrapText="1"/>
    </xf>
    <xf numFmtId="0" fontId="3"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10" fillId="0" borderId="9" xfId="0" applyFont="1" applyBorder="1" applyAlignment="1">
      <alignment horizontal="center" vertical="center" wrapText="1"/>
    </xf>
    <xf numFmtId="3" fontId="4" fillId="0" borderId="10" xfId="7" applyNumberFormat="1" applyFont="1" applyBorder="1" applyAlignment="1">
      <alignment vertical="center"/>
    </xf>
    <xf numFmtId="0" fontId="4" fillId="0" borderId="10" xfId="0" applyFont="1" applyBorder="1" applyAlignment="1">
      <alignment vertical="center" wrapText="1"/>
    </xf>
    <xf numFmtId="0" fontId="3" fillId="0" borderId="10" xfId="0" applyFont="1" applyBorder="1" applyAlignment="1">
      <alignment horizontal="center" vertical="center"/>
    </xf>
    <xf numFmtId="0" fontId="3" fillId="0" borderId="10" xfId="0" applyFont="1" applyBorder="1" applyAlignment="1">
      <alignment vertical="center" wrapText="1"/>
    </xf>
    <xf numFmtId="3" fontId="3" fillId="0" borderId="10" xfId="7" applyNumberFormat="1" applyFont="1" applyBorder="1" applyAlignment="1">
      <alignment vertical="center"/>
    </xf>
    <xf numFmtId="0" fontId="3" fillId="0" borderId="10" xfId="0" applyFont="1" applyBorder="1" applyAlignment="1">
      <alignment horizontal="center" vertical="center" wrapText="1"/>
    </xf>
    <xf numFmtId="0" fontId="9" fillId="0" borderId="10" xfId="0" applyFont="1" applyBorder="1" applyAlignment="1">
      <alignment horizontal="center" vertical="center"/>
    </xf>
    <xf numFmtId="0" fontId="9" fillId="0" borderId="10" xfId="0" applyFont="1" applyBorder="1" applyAlignment="1">
      <alignment vertical="center" wrapText="1"/>
    </xf>
    <xf numFmtId="3" fontId="9" fillId="0" borderId="10" xfId="7" applyNumberFormat="1" applyFont="1" applyBorder="1" applyAlignment="1">
      <alignment vertical="center"/>
    </xf>
    <xf numFmtId="0" fontId="9" fillId="0" borderId="10" xfId="0" applyFont="1" applyBorder="1" applyAlignment="1">
      <alignment horizontal="center" vertical="center" wrapText="1"/>
    </xf>
    <xf numFmtId="0" fontId="9" fillId="0" borderId="10" xfId="0" applyFont="1" applyBorder="1" applyAlignment="1">
      <alignment vertical="center"/>
    </xf>
    <xf numFmtId="0" fontId="9" fillId="0" borderId="11" xfId="0" applyFont="1" applyBorder="1" applyAlignment="1">
      <alignment horizontal="center" vertical="center"/>
    </xf>
    <xf numFmtId="0" fontId="9" fillId="0" borderId="11" xfId="0" applyFont="1" applyBorder="1" applyAlignment="1">
      <alignment vertical="center" wrapText="1"/>
    </xf>
    <xf numFmtId="3" fontId="9" fillId="0" borderId="11" xfId="7" applyNumberFormat="1" applyFont="1" applyBorder="1" applyAlignment="1">
      <alignment vertical="center"/>
    </xf>
    <xf numFmtId="0" fontId="9" fillId="0" borderId="11" xfId="0" applyFont="1" applyBorder="1" applyAlignment="1">
      <alignment vertical="center"/>
    </xf>
    <xf numFmtId="0" fontId="5" fillId="0" borderId="0" xfId="0" applyFont="1" applyAlignment="1">
      <alignment horizontal="center" vertical="center" wrapText="1"/>
    </xf>
    <xf numFmtId="0" fontId="6" fillId="0" borderId="0" xfId="0" applyFont="1" applyAlignment="1">
      <alignment vertical="center"/>
    </xf>
    <xf numFmtId="3" fontId="6" fillId="2" borderId="10" xfId="0" applyNumberFormat="1" applyFont="1" applyFill="1" applyBorder="1" applyAlignment="1">
      <alignment vertical="center" wrapText="1"/>
    </xf>
    <xf numFmtId="3" fontId="6" fillId="0" borderId="0" xfId="0" applyNumberFormat="1" applyFont="1" applyAlignment="1">
      <alignment vertical="center"/>
    </xf>
    <xf numFmtId="0" fontId="5" fillId="2" borderId="10" xfId="0" applyFont="1" applyFill="1" applyBorder="1" applyAlignment="1">
      <alignment horizontal="left" vertical="center" wrapText="1"/>
    </xf>
    <xf numFmtId="3" fontId="5" fillId="0" borderId="0" xfId="0" applyNumberFormat="1" applyFont="1" applyAlignment="1">
      <alignment vertical="center"/>
    </xf>
    <xf numFmtId="0" fontId="6" fillId="2" borderId="10" xfId="0" applyFont="1" applyFill="1" applyBorder="1" applyAlignment="1">
      <alignment horizontal="center" vertical="center" wrapText="1"/>
    </xf>
    <xf numFmtId="0" fontId="6" fillId="2" borderId="10" xfId="0" applyFont="1" applyFill="1" applyBorder="1" applyAlignment="1">
      <alignment horizontal="left" vertical="center" wrapText="1"/>
    </xf>
    <xf numFmtId="165" fontId="5" fillId="0" borderId="0" xfId="0" applyNumberFormat="1" applyFont="1" applyAlignment="1">
      <alignment vertical="center"/>
    </xf>
    <xf numFmtId="0" fontId="5" fillId="2" borderId="11" xfId="0" applyFont="1" applyFill="1" applyBorder="1" applyAlignment="1">
      <alignment horizontal="center" vertical="center" wrapText="1"/>
    </xf>
    <xf numFmtId="0" fontId="5" fillId="0" borderId="0" xfId="0" applyFont="1" applyAlignment="1">
      <alignment vertical="center"/>
    </xf>
    <xf numFmtId="0" fontId="13" fillId="0" borderId="2" xfId="0" applyFont="1" applyBorder="1" applyAlignment="1">
      <alignment horizontal="center" vertical="center" wrapText="1"/>
    </xf>
    <xf numFmtId="0" fontId="13" fillId="2" borderId="2" xfId="0" applyFont="1" applyFill="1" applyBorder="1" applyAlignment="1">
      <alignment horizontal="center" vertical="center" wrapText="1"/>
    </xf>
    <xf numFmtId="0" fontId="13" fillId="0" borderId="0" xfId="0" applyFont="1" applyAlignment="1">
      <alignment vertical="center"/>
    </xf>
    <xf numFmtId="0" fontId="14" fillId="0" borderId="0" xfId="0" applyFont="1" applyFill="1" applyBorder="1" applyAlignment="1">
      <alignment vertical="center" wrapText="1"/>
    </xf>
    <xf numFmtId="0" fontId="15" fillId="0" borderId="0" xfId="0" applyFont="1" applyFill="1" applyAlignment="1">
      <alignment vertical="center" wrapText="1"/>
    </xf>
    <xf numFmtId="0" fontId="14" fillId="0" borderId="0" xfId="0" applyFont="1" applyFill="1" applyBorder="1" applyAlignment="1">
      <alignment horizontal="center" vertical="center" wrapText="1"/>
    </xf>
    <xf numFmtId="0" fontId="14" fillId="0" borderId="0" xfId="0" applyFont="1" applyFill="1" applyAlignment="1">
      <alignment vertical="center" wrapText="1"/>
    </xf>
    <xf numFmtId="3" fontId="14" fillId="0" borderId="0" xfId="0" applyNumberFormat="1" applyFont="1" applyFill="1" applyBorder="1" applyAlignment="1">
      <alignment vertical="center" wrapText="1"/>
    </xf>
    <xf numFmtId="3" fontId="15" fillId="0" borderId="0" xfId="0" applyNumberFormat="1" applyFont="1" applyFill="1" applyBorder="1" applyAlignment="1">
      <alignment vertical="center" wrapText="1"/>
    </xf>
    <xf numFmtId="0" fontId="15"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14" fillId="0" borderId="12" xfId="0" applyFont="1" applyFill="1" applyBorder="1" applyAlignment="1">
      <alignment horizontal="center" vertical="center" wrapText="1"/>
    </xf>
    <xf numFmtId="3" fontId="5" fillId="0" borderId="10" xfId="10" applyNumberFormat="1" applyFont="1" applyBorder="1" applyAlignment="1">
      <alignment vertical="center"/>
    </xf>
    <xf numFmtId="3" fontId="5" fillId="0" borderId="11" xfId="10" applyNumberFormat="1" applyFont="1" applyBorder="1" applyAlignment="1">
      <alignment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left" vertical="center"/>
    </xf>
    <xf numFmtId="0" fontId="15" fillId="0" borderId="0" xfId="0" applyFont="1" applyFill="1" applyAlignment="1">
      <alignment horizontal="center" vertical="center" wrapText="1"/>
    </xf>
    <xf numFmtId="0" fontId="15" fillId="0" borderId="0" xfId="0" applyFont="1" applyFill="1" applyBorder="1" applyAlignment="1">
      <alignment horizontal="center" vertical="center" wrapText="1"/>
    </xf>
    <xf numFmtId="0" fontId="14" fillId="0" borderId="0" xfId="0" applyFont="1" applyFill="1" applyAlignment="1">
      <alignment horizontal="center" vertical="center" wrapText="1"/>
    </xf>
    <xf numFmtId="165" fontId="3" fillId="0" borderId="0" xfId="11" applyNumberFormat="1" applyFont="1" applyFill="1" applyBorder="1" applyAlignment="1">
      <alignment vertical="center"/>
    </xf>
    <xf numFmtId="1" fontId="11" fillId="0" borderId="0" xfId="0" applyNumberFormat="1" applyFont="1" applyAlignment="1">
      <alignment vertical="center" wrapText="1"/>
    </xf>
    <xf numFmtId="0" fontId="12" fillId="0" borderId="0" xfId="0" applyFont="1" applyAlignment="1">
      <alignment vertical="center" wrapText="1"/>
    </xf>
    <xf numFmtId="0" fontId="14" fillId="0" borderId="12" xfId="0" applyFont="1" applyFill="1" applyBorder="1" applyAlignment="1">
      <alignment vertical="center" wrapText="1"/>
    </xf>
    <xf numFmtId="166" fontId="14" fillId="0" borderId="0" xfId="0" applyNumberFormat="1" applyFont="1" applyFill="1" applyBorder="1" applyAlignment="1">
      <alignment horizontal="center" vertical="center" wrapText="1"/>
    </xf>
    <xf numFmtId="3" fontId="14" fillId="0" borderId="12" xfId="0" applyNumberFormat="1" applyFont="1" applyFill="1" applyBorder="1" applyAlignment="1">
      <alignment vertical="center" wrapText="1"/>
    </xf>
    <xf numFmtId="0" fontId="15" fillId="0" borderId="12" xfId="0" applyFont="1" applyFill="1" applyBorder="1" applyAlignment="1">
      <alignment horizontal="center" vertical="center" wrapText="1"/>
    </xf>
    <xf numFmtId="0" fontId="4" fillId="0" borderId="12" xfId="0" applyFont="1" applyFill="1" applyBorder="1" applyAlignment="1">
      <alignment vertical="center" wrapText="1"/>
    </xf>
    <xf numFmtId="0" fontId="4" fillId="0" borderId="0" xfId="0" applyFont="1" applyFill="1" applyBorder="1" applyAlignment="1">
      <alignment vertical="center" wrapText="1"/>
    </xf>
    <xf numFmtId="0" fontId="3" fillId="0" borderId="0" xfId="0" applyFont="1" applyFill="1" applyAlignment="1">
      <alignment vertical="center" wrapText="1"/>
    </xf>
    <xf numFmtId="0" fontId="4" fillId="0" borderId="0" xfId="0" applyFont="1" applyFill="1" applyAlignment="1">
      <alignment vertical="center" wrapText="1"/>
    </xf>
    <xf numFmtId="49" fontId="8" fillId="0" borderId="12"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49" fontId="17" fillId="0" borderId="12" xfId="0" applyNumberFormat="1" applyFont="1" applyFill="1" applyBorder="1" applyAlignment="1">
      <alignment horizontal="center" vertical="center" wrapText="1"/>
    </xf>
    <xf numFmtId="49" fontId="17" fillId="0" borderId="0"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Alignment="1">
      <alignment horizontal="center" vertical="center" wrapText="1"/>
    </xf>
    <xf numFmtId="0" fontId="17" fillId="0" borderId="12" xfId="0" applyFont="1" applyFill="1" applyBorder="1" applyAlignment="1">
      <alignment vertical="center" wrapText="1"/>
    </xf>
    <xf numFmtId="0" fontId="17" fillId="0" borderId="0" xfId="0" applyFont="1" applyFill="1" applyBorder="1" applyAlignment="1">
      <alignment vertical="center" wrapText="1"/>
    </xf>
    <xf numFmtId="0" fontId="17" fillId="0" borderId="0" xfId="0" applyFont="1" applyFill="1" applyAlignment="1">
      <alignment vertical="center" wrapText="1"/>
    </xf>
    <xf numFmtId="0" fontId="16" fillId="0" borderId="0" xfId="0" applyFont="1" applyAlignment="1">
      <alignment vertical="center" wrapText="1"/>
    </xf>
    <xf numFmtId="165" fontId="4" fillId="0" borderId="0" xfId="11" applyNumberFormat="1" applyFont="1" applyFill="1" applyBorder="1" applyAlignment="1">
      <alignment vertical="center"/>
    </xf>
    <xf numFmtId="0" fontId="5" fillId="0" borderId="0" xfId="0" applyFont="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5" fillId="0" borderId="10" xfId="0" applyFont="1" applyFill="1" applyBorder="1" applyAlignment="1">
      <alignment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vertical="center" wrapText="1"/>
    </xf>
    <xf numFmtId="0" fontId="4" fillId="0" borderId="0" xfId="0" applyFont="1" applyFill="1" applyAlignment="1">
      <alignment horizontal="center" vertical="center" wrapText="1"/>
    </xf>
    <xf numFmtId="49" fontId="4" fillId="0" borderId="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 fontId="4"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7" fillId="0" borderId="0" xfId="0" applyFont="1" applyAlignment="1">
      <alignment vertical="center"/>
    </xf>
    <xf numFmtId="0" fontId="19" fillId="0" borderId="2" xfId="0" applyFont="1" applyBorder="1" applyAlignment="1">
      <alignment horizontal="center" vertical="center" wrapText="1"/>
    </xf>
    <xf numFmtId="0" fontId="19" fillId="0" borderId="9" xfId="0" applyFont="1" applyBorder="1" applyAlignment="1">
      <alignment horizontal="center" vertical="center"/>
    </xf>
    <xf numFmtId="3" fontId="19" fillId="0" borderId="9" xfId="0" applyNumberFormat="1" applyFont="1" applyBorder="1" applyAlignment="1">
      <alignment vertic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xf>
    <xf numFmtId="3" fontId="19" fillId="0" borderId="10" xfId="0" applyNumberFormat="1" applyFont="1" applyBorder="1" applyAlignment="1">
      <alignment vertical="center"/>
    </xf>
    <xf numFmtId="0" fontId="13"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3" fontId="13" fillId="0" borderId="10" xfId="0" applyNumberFormat="1" applyFont="1" applyBorder="1" applyAlignment="1">
      <alignment vertical="center"/>
    </xf>
    <xf numFmtId="0" fontId="19" fillId="0" borderId="10" xfId="0" applyFont="1" applyFill="1" applyBorder="1" applyAlignment="1">
      <alignment horizontal="center" vertical="center" wrapText="1"/>
    </xf>
    <xf numFmtId="0" fontId="19" fillId="0" borderId="10" xfId="0" applyFont="1" applyFill="1" applyBorder="1" applyAlignment="1">
      <alignment horizontal="left" vertical="center" wrapText="1"/>
    </xf>
    <xf numFmtId="0" fontId="13" fillId="0" borderId="10" xfId="0" applyFont="1" applyFill="1" applyBorder="1" applyAlignment="1">
      <alignment vertical="center" wrapText="1"/>
    </xf>
    <xf numFmtId="0" fontId="13" fillId="0" borderId="11" xfId="0" applyFont="1" applyFill="1" applyBorder="1" applyAlignment="1">
      <alignment horizontal="center" vertical="center" wrapText="1"/>
    </xf>
    <xf numFmtId="0" fontId="13" fillId="0" borderId="11" xfId="0" applyFont="1" applyFill="1" applyBorder="1" applyAlignment="1">
      <alignment vertical="center" wrapText="1"/>
    </xf>
    <xf numFmtId="3" fontId="13" fillId="0" borderId="11" xfId="0" applyNumberFormat="1" applyFont="1" applyBorder="1" applyAlignment="1">
      <alignment vertical="center"/>
    </xf>
    <xf numFmtId="0" fontId="21" fillId="0" borderId="0" xfId="0" applyFont="1" applyAlignment="1">
      <alignment vertical="center"/>
    </xf>
    <xf numFmtId="0" fontId="19" fillId="0" borderId="2" xfId="0" applyFont="1" applyFill="1" applyBorder="1" applyAlignment="1">
      <alignment horizontal="center" vertical="center" wrapText="1"/>
    </xf>
    <xf numFmtId="49" fontId="19" fillId="0" borderId="9" xfId="0" applyNumberFormat="1" applyFont="1" applyFill="1" applyBorder="1" applyAlignment="1">
      <alignment horizontal="center" vertical="center" wrapText="1"/>
    </xf>
    <xf numFmtId="3" fontId="19" fillId="0" borderId="9" xfId="0" applyNumberFormat="1" applyFont="1" applyFill="1" applyBorder="1" applyAlignment="1">
      <alignment horizontal="right" vertical="center" wrapText="1"/>
    </xf>
    <xf numFmtId="3" fontId="13" fillId="0" borderId="10" xfId="0" applyNumberFormat="1" applyFont="1" applyFill="1" applyBorder="1" applyAlignment="1">
      <alignment horizontal="right" vertical="center" wrapText="1"/>
    </xf>
    <xf numFmtId="3" fontId="13" fillId="0" borderId="10" xfId="0" applyNumberFormat="1" applyFont="1" applyFill="1" applyBorder="1" applyAlignment="1">
      <alignment vertical="center" wrapText="1"/>
    </xf>
    <xf numFmtId="0" fontId="13" fillId="0" borderId="10"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3" fontId="13" fillId="0" borderId="11" xfId="0" applyNumberFormat="1" applyFont="1" applyFill="1" applyBorder="1" applyAlignment="1">
      <alignment vertical="center" wrapText="1"/>
    </xf>
    <xf numFmtId="0" fontId="6" fillId="0" borderId="2" xfId="0" applyFont="1" applyFill="1" applyBorder="1" applyAlignment="1">
      <alignment horizontal="center" vertical="center" wrapText="1"/>
    </xf>
    <xf numFmtId="3" fontId="6" fillId="0" borderId="9" xfId="0" applyNumberFormat="1" applyFont="1" applyFill="1" applyBorder="1" applyAlignment="1">
      <alignment vertical="center" wrapText="1"/>
    </xf>
    <xf numFmtId="3" fontId="5" fillId="0" borderId="10" xfId="11" applyNumberFormat="1" applyFont="1" applyFill="1" applyBorder="1" applyAlignment="1">
      <alignment vertical="center" wrapText="1"/>
    </xf>
    <xf numFmtId="3" fontId="5" fillId="0" borderId="10" xfId="0" applyNumberFormat="1" applyFont="1" applyFill="1" applyBorder="1" applyAlignment="1">
      <alignment vertical="center" wrapText="1"/>
    </xf>
    <xf numFmtId="3" fontId="5" fillId="0" borderId="11" xfId="11" applyNumberFormat="1" applyFont="1" applyFill="1" applyBorder="1" applyAlignment="1">
      <alignment vertical="center" wrapText="1"/>
    </xf>
    <xf numFmtId="3" fontId="5" fillId="0" borderId="11" xfId="0" applyNumberFormat="1" applyFont="1" applyFill="1" applyBorder="1" applyAlignment="1">
      <alignment vertical="center" wrapText="1"/>
    </xf>
    <xf numFmtId="0" fontId="24" fillId="0" borderId="0" xfId="0" applyFont="1" applyAlignment="1">
      <alignment vertical="center"/>
    </xf>
    <xf numFmtId="0" fontId="22" fillId="0" borderId="3" xfId="0" applyFont="1" applyFill="1" applyBorder="1" applyAlignment="1">
      <alignment horizontal="center" vertical="center" wrapText="1"/>
    </xf>
    <xf numFmtId="3" fontId="22" fillId="0" borderId="9" xfId="0" applyNumberFormat="1" applyFont="1" applyFill="1" applyBorder="1" applyAlignment="1">
      <alignment horizontal="right" vertical="center" wrapText="1"/>
    </xf>
    <xf numFmtId="49" fontId="22" fillId="0" borderId="10" xfId="0" applyNumberFormat="1" applyFont="1" applyFill="1" applyBorder="1" applyAlignment="1">
      <alignment horizontal="center" vertical="center" wrapText="1"/>
    </xf>
    <xf numFmtId="49" fontId="22" fillId="0" borderId="10" xfId="0" applyNumberFormat="1" applyFont="1" applyFill="1" applyBorder="1" applyAlignment="1">
      <alignment horizontal="left" vertical="center" wrapText="1"/>
    </xf>
    <xf numFmtId="3" fontId="22" fillId="0" borderId="10" xfId="0" applyNumberFormat="1" applyFont="1" applyFill="1" applyBorder="1" applyAlignment="1">
      <alignment horizontal="right" vertical="center" wrapText="1"/>
    </xf>
    <xf numFmtId="0" fontId="24" fillId="0" borderId="10" xfId="0" applyNumberFormat="1" applyFont="1" applyFill="1" applyBorder="1" applyAlignment="1">
      <alignment horizontal="center" vertical="center" wrapText="1"/>
    </xf>
    <xf numFmtId="49" fontId="24" fillId="0" borderId="10" xfId="0" applyNumberFormat="1" applyFont="1" applyFill="1" applyBorder="1" applyAlignment="1">
      <alignment horizontal="left" vertical="center" wrapText="1"/>
    </xf>
    <xf numFmtId="3" fontId="24" fillId="0" borderId="10" xfId="0" applyNumberFormat="1" applyFont="1" applyFill="1" applyBorder="1" applyAlignment="1">
      <alignment horizontal="right" vertical="center" wrapText="1"/>
    </xf>
    <xf numFmtId="0" fontId="22" fillId="0" borderId="10" xfId="0" applyNumberFormat="1" applyFont="1" applyFill="1" applyBorder="1" applyAlignment="1">
      <alignment horizontal="center" vertical="center" wrapText="1"/>
    </xf>
    <xf numFmtId="0" fontId="24" fillId="0" borderId="10" xfId="0" applyFont="1" applyFill="1" applyBorder="1" applyAlignment="1">
      <alignment vertical="center" wrapText="1"/>
    </xf>
    <xf numFmtId="0" fontId="24" fillId="0" borderId="11" xfId="0" applyNumberFormat="1" applyFont="1" applyFill="1" applyBorder="1" applyAlignment="1">
      <alignment horizontal="center" vertical="center" wrapText="1"/>
    </xf>
    <xf numFmtId="0" fontId="24" fillId="0" borderId="11" xfId="0" applyFont="1" applyFill="1" applyBorder="1" applyAlignment="1">
      <alignment vertical="center" wrapText="1"/>
    </xf>
    <xf numFmtId="3" fontId="24" fillId="0" borderId="11" xfId="0" applyNumberFormat="1" applyFont="1" applyFill="1" applyBorder="1" applyAlignment="1">
      <alignment horizontal="right" vertical="center" wrapText="1"/>
    </xf>
    <xf numFmtId="49" fontId="6" fillId="0" borderId="10" xfId="0" applyNumberFormat="1" applyFont="1" applyFill="1" applyBorder="1" applyAlignment="1">
      <alignment horizontal="left" vertical="center" wrapText="1"/>
    </xf>
    <xf numFmtId="3" fontId="6" fillId="0" borderId="10" xfId="0" applyNumberFormat="1" applyFont="1" applyFill="1" applyBorder="1" applyAlignment="1">
      <alignment vertical="center" wrapText="1"/>
    </xf>
    <xf numFmtId="0" fontId="22" fillId="0" borderId="2" xfId="0" applyFont="1" applyFill="1" applyBorder="1" applyAlignment="1">
      <alignment horizontal="center" vertical="center" wrapText="1"/>
    </xf>
    <xf numFmtId="49" fontId="22" fillId="0" borderId="9" xfId="0" applyNumberFormat="1" applyFont="1" applyFill="1" applyBorder="1" applyAlignment="1">
      <alignment horizontal="center" vertical="center" wrapText="1"/>
    </xf>
    <xf numFmtId="3" fontId="24" fillId="0" borderId="10" xfId="0" applyNumberFormat="1" applyFont="1" applyFill="1" applyBorder="1" applyAlignment="1">
      <alignment vertical="center" wrapText="1"/>
    </xf>
    <xf numFmtId="3" fontId="24" fillId="0" borderId="11" xfId="0" applyNumberFormat="1" applyFont="1" applyFill="1" applyBorder="1" applyAlignment="1">
      <alignment vertical="center" wrapText="1"/>
    </xf>
    <xf numFmtId="49" fontId="6" fillId="0" borderId="9" xfId="0" applyNumberFormat="1" applyFont="1" applyFill="1" applyBorder="1" applyAlignment="1">
      <alignment horizontal="center" vertical="center" wrapText="1"/>
    </xf>
    <xf numFmtId="3" fontId="6" fillId="0" borderId="9" xfId="0" applyNumberFormat="1" applyFont="1" applyFill="1" applyBorder="1" applyAlignment="1">
      <alignment horizontal="right" vertical="center" wrapText="1"/>
    </xf>
    <xf numFmtId="49" fontId="6"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right" vertical="center" wrapText="1"/>
    </xf>
    <xf numFmtId="0"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3" fontId="5" fillId="0" borderId="10" xfId="0" applyNumberFormat="1" applyFont="1" applyFill="1" applyBorder="1" applyAlignment="1">
      <alignment horizontal="right" vertical="center" wrapText="1"/>
    </xf>
    <xf numFmtId="0" fontId="6"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49" fontId="22" fillId="0" borderId="10" xfId="0" applyNumberFormat="1" applyFont="1" applyFill="1" applyBorder="1" applyAlignment="1">
      <alignment vertical="center" wrapText="1"/>
    </xf>
    <xf numFmtId="3" fontId="24" fillId="0" borderId="10" xfId="0" applyNumberFormat="1"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3" fontId="24" fillId="0" borderId="11" xfId="0" applyNumberFormat="1" applyFont="1" applyFill="1" applyBorder="1" applyAlignment="1">
      <alignment horizontal="center" vertical="center" wrapText="1"/>
    </xf>
    <xf numFmtId="3" fontId="5" fillId="0" borderId="11" xfId="0" applyNumberFormat="1" applyFont="1" applyFill="1" applyBorder="1" applyAlignment="1">
      <alignment horizontal="right" vertical="center" wrapText="1"/>
    </xf>
    <xf numFmtId="0" fontId="6" fillId="0" borderId="2" xfId="0" applyFont="1" applyFill="1" applyBorder="1" applyAlignment="1">
      <alignment horizontal="center" vertical="center" wrapText="1"/>
    </xf>
    <xf numFmtId="0" fontId="20" fillId="0" borderId="1" xfId="0" applyFont="1" applyBorder="1" applyAlignment="1">
      <alignment horizontal="center" vertical="center"/>
    </xf>
    <xf numFmtId="0" fontId="19" fillId="0" borderId="2" xfId="0" applyFont="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center" vertical="center"/>
    </xf>
    <xf numFmtId="0" fontId="20" fillId="0" borderId="0" xfId="0" applyFont="1" applyAlignment="1">
      <alignment horizontal="center" vertical="center"/>
    </xf>
    <xf numFmtId="0" fontId="20" fillId="0" borderId="1" xfId="0" applyFont="1" applyBorder="1" applyAlignment="1">
      <alignment horizontal="center" vertical="center"/>
    </xf>
    <xf numFmtId="0" fontId="9" fillId="0" borderId="1" xfId="0" applyFont="1" applyBorder="1" applyAlignment="1">
      <alignment horizontal="center" vertical="center"/>
    </xf>
    <xf numFmtId="0" fontId="4" fillId="0" borderId="10" xfId="0" applyFont="1" applyBorder="1" applyAlignment="1">
      <alignment horizontal="center" vertical="center"/>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wrapText="1"/>
    </xf>
    <xf numFmtId="0" fontId="20" fillId="0" borderId="0" xfId="0" applyFont="1" applyAlignment="1">
      <alignment horizontal="center" vertical="center" wrapText="1"/>
    </xf>
    <xf numFmtId="0" fontId="20" fillId="0" borderId="0" xfId="0" applyFont="1" applyBorder="1" applyAlignment="1">
      <alignment horizontal="center" vertical="center"/>
    </xf>
    <xf numFmtId="0" fontId="19" fillId="0" borderId="3"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2" xfId="0" applyFont="1" applyFill="1" applyBorder="1" applyAlignment="1">
      <alignment horizontal="center" vertical="center" wrapText="1"/>
    </xf>
    <xf numFmtId="1" fontId="6" fillId="0" borderId="0" xfId="0" applyNumberFormat="1" applyFont="1" applyAlignment="1">
      <alignment horizontal="center" vertical="center" wrapText="1"/>
    </xf>
    <xf numFmtId="0" fontId="7" fillId="0" borderId="0" xfId="0" applyFont="1" applyAlignment="1">
      <alignment horizontal="center" vertical="center" wrapText="1"/>
    </xf>
    <xf numFmtId="0" fontId="6" fillId="2"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5" fillId="0" borderId="0" xfId="0" applyFont="1" applyBorder="1" applyAlignment="1">
      <alignment horizontal="center" vertical="center" wrapText="1"/>
    </xf>
    <xf numFmtId="0" fontId="7" fillId="0" borderId="0" xfId="0" applyFont="1" applyBorder="1" applyAlignment="1">
      <alignment horizontal="center" vertical="center"/>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5" xfId="0" applyFont="1" applyFill="1" applyBorder="1" applyAlignment="1">
      <alignment horizontal="center" vertical="center" wrapText="1"/>
    </xf>
    <xf numFmtId="49" fontId="22" fillId="0" borderId="9"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3" fillId="0" borderId="0" xfId="0" applyFont="1" applyBorder="1" applyAlignment="1">
      <alignment horizontal="center" vertical="center"/>
    </xf>
    <xf numFmtId="0" fontId="23" fillId="0" borderId="1" xfId="0" applyFont="1" applyBorder="1" applyAlignment="1">
      <alignment horizontal="center" vertical="center"/>
    </xf>
    <xf numFmtId="0" fontId="14" fillId="0" borderId="12"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7" fillId="0" borderId="1" xfId="0" applyFont="1" applyBorder="1" applyAlignment="1">
      <alignment horizontal="center" vertical="center"/>
    </xf>
    <xf numFmtId="1" fontId="18" fillId="0" borderId="0" xfId="0" applyNumberFormat="1" applyFont="1" applyAlignment="1">
      <alignment horizontal="center" vertical="center" wrapText="1"/>
    </xf>
    <xf numFmtId="0" fontId="16" fillId="0" borderId="0" xfId="0" applyFont="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2" fillId="0" borderId="0" xfId="0" applyFont="1" applyFill="1" applyAlignment="1">
      <alignment horizontal="center" vertical="center" wrapText="1"/>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 xfId="0" applyFont="1" applyBorder="1" applyAlignment="1">
      <alignment horizontal="center" vertical="center"/>
    </xf>
    <xf numFmtId="0" fontId="19" fillId="0" borderId="5" xfId="0" applyFont="1" applyBorder="1" applyAlignment="1">
      <alignment horizontal="center" vertical="center"/>
    </xf>
    <xf numFmtId="0" fontId="19" fillId="0" borderId="8" xfId="0" applyFont="1" applyBorder="1" applyAlignment="1">
      <alignment horizontal="center" vertical="center"/>
    </xf>
    <xf numFmtId="0" fontId="19" fillId="0" borderId="15" xfId="0" applyFont="1" applyBorder="1" applyAlignment="1">
      <alignment horizontal="center" vertical="center"/>
    </xf>
    <xf numFmtId="0" fontId="19" fillId="0" borderId="18"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5" xfId="0" applyFont="1" applyBorder="1" applyAlignment="1">
      <alignment horizontal="center" vertical="center" wrapText="1"/>
    </xf>
    <xf numFmtId="0" fontId="5" fillId="0" borderId="6" xfId="0" applyFont="1" applyBorder="1" applyAlignment="1">
      <alignment vertical="center"/>
    </xf>
  </cellXfs>
  <cellStyles count="12">
    <cellStyle name="Bình thường 2" xfId="2"/>
    <cellStyle name="Bình thường 3" xfId="1"/>
    <cellStyle name="Chuẩn 2" xfId="5"/>
    <cellStyle name="Comma" xfId="11" builtinId="3"/>
    <cellStyle name="Comma 2 2" xfId="4"/>
    <cellStyle name="Comma 2 3" xfId="6"/>
    <cellStyle name="Comma 2 4" xfId="8"/>
    <cellStyle name="Comma 2 5" xfId="9"/>
    <cellStyle name="Comma 3" xfId="7"/>
    <cellStyle name="Comma 5" xfId="10"/>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
  <sheetViews>
    <sheetView tabSelected="1" workbookViewId="0">
      <selection activeCell="U7" sqref="U7"/>
    </sheetView>
  </sheetViews>
  <sheetFormatPr defaultColWidth="9" defaultRowHeight="15.75" x14ac:dyDescent="0.25"/>
  <cols>
    <col min="1" max="1" width="5.625" style="86" customWidth="1"/>
    <col min="2" max="2" width="21" style="41" customWidth="1"/>
    <col min="3" max="3" width="6.875" style="41" customWidth="1"/>
    <col min="4" max="4" width="7.5" style="41" customWidth="1"/>
    <col min="5" max="5" width="5.375" style="41" customWidth="1"/>
    <col min="6" max="8" width="5.75" style="41" customWidth="1"/>
    <col min="9" max="9" width="6.375" style="41" customWidth="1"/>
    <col min="10" max="10" width="6.875" style="41" customWidth="1"/>
    <col min="11" max="11" width="5.375" style="41" customWidth="1"/>
    <col min="12" max="12" width="5.625" style="41" customWidth="1"/>
    <col min="13" max="13" width="6.125" style="41" customWidth="1"/>
    <col min="14" max="14" width="5.5" style="41" customWidth="1"/>
    <col min="15" max="15" width="5.75" style="41" customWidth="1"/>
    <col min="16" max="16" width="5.625" style="41" customWidth="1"/>
    <col min="17" max="17" width="5.375" style="41" customWidth="1"/>
    <col min="18" max="18" width="5.625" style="41" customWidth="1"/>
    <col min="19" max="19" width="5.875" style="41" customWidth="1"/>
    <col min="20" max="20" width="5.5" style="41" customWidth="1"/>
    <col min="21" max="16384" width="9" style="41"/>
  </cols>
  <sheetData>
    <row r="1" spans="1:21" ht="35.25" customHeight="1" x14ac:dyDescent="0.25">
      <c r="A1" s="169" t="s">
        <v>72</v>
      </c>
      <c r="B1" s="169"/>
      <c r="C1" s="169"/>
      <c r="D1" s="169"/>
      <c r="E1" s="169"/>
      <c r="F1" s="169"/>
      <c r="G1" s="169"/>
      <c r="H1" s="169"/>
      <c r="I1" s="169"/>
      <c r="J1" s="169"/>
      <c r="K1" s="169"/>
      <c r="L1" s="169"/>
      <c r="M1" s="169"/>
      <c r="N1" s="169"/>
      <c r="O1" s="169"/>
      <c r="P1" s="169"/>
      <c r="Q1" s="169"/>
      <c r="R1" s="169"/>
      <c r="S1" s="169"/>
      <c r="T1" s="169"/>
    </row>
    <row r="2" spans="1:21" ht="14.25" customHeight="1" x14ac:dyDescent="0.25">
      <c r="A2" s="170" t="s">
        <v>123</v>
      </c>
      <c r="B2" s="170"/>
      <c r="C2" s="170"/>
      <c r="D2" s="170"/>
      <c r="E2" s="170"/>
      <c r="F2" s="170"/>
      <c r="G2" s="170"/>
      <c r="H2" s="170"/>
      <c r="I2" s="170"/>
      <c r="J2" s="170"/>
      <c r="K2" s="170"/>
      <c r="L2" s="170"/>
      <c r="M2" s="170"/>
      <c r="N2" s="170"/>
      <c r="O2" s="170"/>
      <c r="P2" s="170"/>
      <c r="Q2" s="170"/>
      <c r="R2" s="170"/>
      <c r="S2" s="170"/>
      <c r="T2" s="170"/>
    </row>
    <row r="3" spans="1:21" s="101" customFormat="1" ht="18.75" customHeight="1" x14ac:dyDescent="0.25">
      <c r="A3" s="171" t="s">
        <v>1</v>
      </c>
      <c r="B3" s="171"/>
      <c r="C3" s="171"/>
      <c r="D3" s="171"/>
      <c r="E3" s="171"/>
      <c r="F3" s="171"/>
      <c r="G3" s="171"/>
      <c r="H3" s="171"/>
      <c r="I3" s="171"/>
      <c r="J3" s="171"/>
      <c r="K3" s="171"/>
      <c r="L3" s="171"/>
      <c r="M3" s="171"/>
      <c r="N3" s="171"/>
      <c r="O3" s="171"/>
      <c r="P3" s="171"/>
      <c r="Q3" s="171"/>
      <c r="R3" s="171"/>
      <c r="S3" s="171"/>
      <c r="T3" s="171"/>
    </row>
    <row r="4" spans="1:21" s="101" customFormat="1" ht="18" customHeight="1" x14ac:dyDescent="0.25">
      <c r="A4" s="167"/>
      <c r="B4" s="167"/>
      <c r="C4" s="167"/>
      <c r="D4" s="167"/>
      <c r="E4" s="167"/>
      <c r="F4" s="167"/>
      <c r="G4" s="167"/>
      <c r="H4" s="167"/>
      <c r="I4" s="167"/>
      <c r="J4" s="167"/>
      <c r="K4" s="167"/>
      <c r="L4" s="167"/>
      <c r="M4" s="167"/>
      <c r="N4" s="167"/>
      <c r="O4" s="167"/>
      <c r="P4" s="167"/>
      <c r="Q4" s="167"/>
      <c r="R4" s="172" t="s">
        <v>18</v>
      </c>
      <c r="S4" s="172"/>
      <c r="T4" s="172"/>
    </row>
    <row r="5" spans="1:21" s="101" customFormat="1" ht="18" customHeight="1" x14ac:dyDescent="0.25">
      <c r="A5" s="249" t="s">
        <v>2</v>
      </c>
      <c r="B5" s="249" t="s">
        <v>3</v>
      </c>
      <c r="C5" s="245" t="s">
        <v>17</v>
      </c>
      <c r="D5" s="245"/>
      <c r="E5" s="245"/>
      <c r="F5" s="245"/>
      <c r="G5" s="245"/>
      <c r="H5" s="246"/>
      <c r="I5" s="241" t="s">
        <v>52</v>
      </c>
      <c r="J5" s="242"/>
      <c r="K5" s="242"/>
      <c r="L5" s="242"/>
      <c r="M5" s="242"/>
      <c r="N5" s="242"/>
      <c r="O5" s="242"/>
      <c r="P5" s="242"/>
      <c r="Q5" s="242"/>
      <c r="R5" s="242"/>
      <c r="S5" s="242"/>
      <c r="T5" s="243"/>
    </row>
    <row r="6" spans="1:21" ht="21" customHeight="1" x14ac:dyDescent="0.25">
      <c r="A6" s="250"/>
      <c r="B6" s="250"/>
      <c r="C6" s="244"/>
      <c r="D6" s="244"/>
      <c r="E6" s="244"/>
      <c r="F6" s="244"/>
      <c r="G6" s="244"/>
      <c r="H6" s="247"/>
      <c r="I6" s="241" t="s">
        <v>16</v>
      </c>
      <c r="J6" s="242"/>
      <c r="K6" s="242"/>
      <c r="L6" s="242"/>
      <c r="M6" s="242"/>
      <c r="N6" s="243"/>
      <c r="O6" s="244" t="s">
        <v>73</v>
      </c>
      <c r="P6" s="244"/>
      <c r="Q6" s="244"/>
      <c r="R6" s="244"/>
      <c r="S6" s="244"/>
      <c r="T6" s="247"/>
    </row>
    <row r="7" spans="1:21" ht="76.5" customHeight="1" x14ac:dyDescent="0.25">
      <c r="A7" s="251"/>
      <c r="B7" s="251"/>
      <c r="C7" s="248" t="s">
        <v>10</v>
      </c>
      <c r="D7" s="102" t="s">
        <v>11</v>
      </c>
      <c r="E7" s="102" t="s">
        <v>12</v>
      </c>
      <c r="F7" s="102" t="s">
        <v>13</v>
      </c>
      <c r="G7" s="102" t="s">
        <v>14</v>
      </c>
      <c r="H7" s="102" t="s">
        <v>15</v>
      </c>
      <c r="I7" s="102" t="s">
        <v>10</v>
      </c>
      <c r="J7" s="102" t="s">
        <v>11</v>
      </c>
      <c r="K7" s="102" t="s">
        <v>12</v>
      </c>
      <c r="L7" s="102" t="s">
        <v>13</v>
      </c>
      <c r="M7" s="102" t="s">
        <v>14</v>
      </c>
      <c r="N7" s="168" t="s">
        <v>15</v>
      </c>
      <c r="O7" s="248" t="s">
        <v>10</v>
      </c>
      <c r="P7" s="102" t="s">
        <v>11</v>
      </c>
      <c r="Q7" s="102" t="s">
        <v>12</v>
      </c>
      <c r="R7" s="102" t="s">
        <v>13</v>
      </c>
      <c r="S7" s="102" t="s">
        <v>14</v>
      </c>
      <c r="T7" s="168" t="s">
        <v>15</v>
      </c>
      <c r="U7" s="252"/>
    </row>
    <row r="8" spans="1:21" s="32" customFormat="1" ht="23.25" customHeight="1" x14ac:dyDescent="0.25">
      <c r="A8" s="103"/>
      <c r="B8" s="103" t="s">
        <v>56</v>
      </c>
      <c r="C8" s="104">
        <f>C9+C32</f>
        <v>144068</v>
      </c>
      <c r="D8" s="104">
        <f t="shared" ref="D8:T8" si="0">D9+D32</f>
        <v>32376</v>
      </c>
      <c r="E8" s="104">
        <f t="shared" si="0"/>
        <v>6997</v>
      </c>
      <c r="F8" s="104">
        <f t="shared" si="0"/>
        <v>7554</v>
      </c>
      <c r="G8" s="104">
        <f t="shared" si="0"/>
        <v>91397</v>
      </c>
      <c r="H8" s="104">
        <f t="shared" si="0"/>
        <v>5744</v>
      </c>
      <c r="I8" s="104">
        <f t="shared" si="0"/>
        <v>140255</v>
      </c>
      <c r="J8" s="104">
        <f t="shared" si="0"/>
        <v>30834</v>
      </c>
      <c r="K8" s="104">
        <f t="shared" si="0"/>
        <v>6272</v>
      </c>
      <c r="L8" s="104">
        <f t="shared" si="0"/>
        <v>7205</v>
      </c>
      <c r="M8" s="104">
        <f t="shared" si="0"/>
        <v>90478</v>
      </c>
      <c r="N8" s="104">
        <f t="shared" si="0"/>
        <v>5466</v>
      </c>
      <c r="O8" s="104">
        <f t="shared" si="0"/>
        <v>3813</v>
      </c>
      <c r="P8" s="104">
        <f t="shared" si="0"/>
        <v>1542</v>
      </c>
      <c r="Q8" s="104">
        <f t="shared" si="0"/>
        <v>725</v>
      </c>
      <c r="R8" s="104">
        <f t="shared" si="0"/>
        <v>349</v>
      </c>
      <c r="S8" s="104">
        <f t="shared" si="0"/>
        <v>919</v>
      </c>
      <c r="T8" s="104">
        <f t="shared" si="0"/>
        <v>278</v>
      </c>
      <c r="U8" s="34"/>
    </row>
    <row r="9" spans="1:21" s="32" customFormat="1" ht="23.25" customHeight="1" x14ac:dyDescent="0.25">
      <c r="A9" s="105" t="s">
        <v>4</v>
      </c>
      <c r="B9" s="106" t="s">
        <v>5</v>
      </c>
      <c r="C9" s="107">
        <f>SUM(C10:C31)</f>
        <v>16890</v>
      </c>
      <c r="D9" s="107">
        <f t="shared" ref="D9:T9" si="1">SUM(D10:D31)</f>
        <v>6452</v>
      </c>
      <c r="E9" s="107">
        <f t="shared" si="1"/>
        <v>3721</v>
      </c>
      <c r="F9" s="107">
        <f t="shared" si="1"/>
        <v>4693</v>
      </c>
      <c r="G9" s="107">
        <f t="shared" si="1"/>
        <v>1630</v>
      </c>
      <c r="H9" s="107">
        <f t="shared" si="1"/>
        <v>394</v>
      </c>
      <c r="I9" s="107">
        <f t="shared" si="1"/>
        <v>15942</v>
      </c>
      <c r="J9" s="107">
        <f t="shared" si="1"/>
        <v>6388</v>
      </c>
      <c r="K9" s="107">
        <f t="shared" si="1"/>
        <v>3152</v>
      </c>
      <c r="L9" s="107">
        <f t="shared" si="1"/>
        <v>4481</v>
      </c>
      <c r="M9" s="107">
        <f t="shared" si="1"/>
        <v>1546</v>
      </c>
      <c r="N9" s="107">
        <f t="shared" si="1"/>
        <v>375</v>
      </c>
      <c r="O9" s="107">
        <f t="shared" si="1"/>
        <v>948</v>
      </c>
      <c r="P9" s="107">
        <f t="shared" si="1"/>
        <v>64</v>
      </c>
      <c r="Q9" s="107">
        <f t="shared" si="1"/>
        <v>569</v>
      </c>
      <c r="R9" s="107">
        <f t="shared" si="1"/>
        <v>212</v>
      </c>
      <c r="S9" s="107">
        <f t="shared" si="1"/>
        <v>84</v>
      </c>
      <c r="T9" s="107">
        <f t="shared" si="1"/>
        <v>19</v>
      </c>
    </row>
    <row r="10" spans="1:21" ht="23.25" customHeight="1" x14ac:dyDescent="0.25">
      <c r="A10" s="108">
        <v>1</v>
      </c>
      <c r="B10" s="109" t="s">
        <v>85</v>
      </c>
      <c r="C10" s="110">
        <f>SUM(D10:H10)</f>
        <v>7668</v>
      </c>
      <c r="D10" s="110">
        <f>J10+P10</f>
        <v>5200</v>
      </c>
      <c r="E10" s="110">
        <f t="shared" ref="E10:H10" si="2">K10+Q10</f>
        <v>0</v>
      </c>
      <c r="F10" s="110">
        <f t="shared" si="2"/>
        <v>1877</v>
      </c>
      <c r="G10" s="110">
        <f t="shared" si="2"/>
        <v>591</v>
      </c>
      <c r="H10" s="110">
        <f t="shared" si="2"/>
        <v>0</v>
      </c>
      <c r="I10" s="110">
        <f>SUM(J10:N10)</f>
        <v>7558</v>
      </c>
      <c r="J10" s="110">
        <v>5200</v>
      </c>
      <c r="K10" s="110">
        <v>0</v>
      </c>
      <c r="L10" s="110">
        <v>1793</v>
      </c>
      <c r="M10" s="110">
        <v>565</v>
      </c>
      <c r="N10" s="110">
        <v>0</v>
      </c>
      <c r="O10" s="110">
        <f>SUM(P10:T10)</f>
        <v>110</v>
      </c>
      <c r="P10" s="110">
        <v>0</v>
      </c>
      <c r="Q10" s="110">
        <v>0</v>
      </c>
      <c r="R10" s="110">
        <v>84</v>
      </c>
      <c r="S10" s="110">
        <v>26</v>
      </c>
      <c r="T10" s="110">
        <v>0</v>
      </c>
    </row>
    <row r="11" spans="1:21" ht="23.25" customHeight="1" x14ac:dyDescent="0.25">
      <c r="A11" s="108">
        <v>2</v>
      </c>
      <c r="B11" s="109" t="s">
        <v>100</v>
      </c>
      <c r="C11" s="110">
        <f t="shared" ref="C11:C40" si="3">SUM(D11:H11)</f>
        <v>145</v>
      </c>
      <c r="D11" s="110">
        <f t="shared" ref="D11:D40" si="4">J11+P11</f>
        <v>0</v>
      </c>
      <c r="E11" s="110">
        <f t="shared" ref="E11:E40" si="5">K11+Q11</f>
        <v>0</v>
      </c>
      <c r="F11" s="110">
        <f t="shared" ref="F11:F40" si="6">L11+R11</f>
        <v>134</v>
      </c>
      <c r="G11" s="110">
        <f t="shared" ref="G11:G40" si="7">M11+S11</f>
        <v>11</v>
      </c>
      <c r="H11" s="110">
        <f t="shared" ref="H11:H40" si="8">N11+T11</f>
        <v>0</v>
      </c>
      <c r="I11" s="110">
        <f t="shared" ref="I11:I40" si="9">SUM(J11:N11)</f>
        <v>144</v>
      </c>
      <c r="J11" s="110">
        <v>0</v>
      </c>
      <c r="K11" s="110">
        <v>0</v>
      </c>
      <c r="L11" s="110">
        <v>134</v>
      </c>
      <c r="M11" s="110">
        <v>10</v>
      </c>
      <c r="N11" s="110">
        <v>0</v>
      </c>
      <c r="O11" s="110">
        <f t="shared" ref="O11:O40" si="10">SUM(P11:T11)</f>
        <v>1</v>
      </c>
      <c r="P11" s="110">
        <v>0</v>
      </c>
      <c r="Q11" s="110">
        <v>0</v>
      </c>
      <c r="R11" s="110">
        <v>0</v>
      </c>
      <c r="S11" s="110">
        <v>1</v>
      </c>
      <c r="T11" s="110">
        <v>0</v>
      </c>
    </row>
    <row r="12" spans="1:21" ht="25.5" customHeight="1" x14ac:dyDescent="0.25">
      <c r="A12" s="108">
        <v>3</v>
      </c>
      <c r="B12" s="109" t="s">
        <v>68</v>
      </c>
      <c r="C12" s="110">
        <f t="shared" si="3"/>
        <v>3385</v>
      </c>
      <c r="D12" s="110">
        <f t="shared" si="4"/>
        <v>0</v>
      </c>
      <c r="E12" s="110">
        <f t="shared" si="5"/>
        <v>3357</v>
      </c>
      <c r="F12" s="110">
        <f t="shared" si="6"/>
        <v>0</v>
      </c>
      <c r="G12" s="110">
        <f t="shared" si="7"/>
        <v>28</v>
      </c>
      <c r="H12" s="110">
        <f t="shared" si="8"/>
        <v>0</v>
      </c>
      <c r="I12" s="110">
        <f t="shared" si="9"/>
        <v>2832</v>
      </c>
      <c r="J12" s="110">
        <v>0</v>
      </c>
      <c r="K12" s="110">
        <v>2805</v>
      </c>
      <c r="L12" s="110">
        <v>0</v>
      </c>
      <c r="M12" s="110">
        <v>27</v>
      </c>
      <c r="N12" s="110">
        <v>0</v>
      </c>
      <c r="O12" s="110">
        <f t="shared" si="10"/>
        <v>553</v>
      </c>
      <c r="P12" s="110">
        <v>0</v>
      </c>
      <c r="Q12" s="110">
        <v>552</v>
      </c>
      <c r="R12" s="110">
        <v>0</v>
      </c>
      <c r="S12" s="110">
        <v>1</v>
      </c>
      <c r="T12" s="110">
        <v>0</v>
      </c>
    </row>
    <row r="13" spans="1:21" ht="23.25" customHeight="1" x14ac:dyDescent="0.25">
      <c r="A13" s="108">
        <v>4</v>
      </c>
      <c r="B13" s="109" t="s">
        <v>82</v>
      </c>
      <c r="C13" s="110">
        <f t="shared" si="3"/>
        <v>515</v>
      </c>
      <c r="D13" s="110">
        <f t="shared" si="4"/>
        <v>504</v>
      </c>
      <c r="E13" s="110">
        <f t="shared" si="5"/>
        <v>0</v>
      </c>
      <c r="F13" s="110">
        <f t="shared" si="6"/>
        <v>0</v>
      </c>
      <c r="G13" s="110">
        <f t="shared" si="7"/>
        <v>11</v>
      </c>
      <c r="H13" s="110">
        <f t="shared" si="8"/>
        <v>0</v>
      </c>
      <c r="I13" s="110">
        <f t="shared" si="9"/>
        <v>480</v>
      </c>
      <c r="J13" s="110">
        <v>470</v>
      </c>
      <c r="K13" s="110">
        <v>0</v>
      </c>
      <c r="L13" s="110">
        <v>0</v>
      </c>
      <c r="M13" s="110">
        <v>10</v>
      </c>
      <c r="N13" s="110">
        <v>0</v>
      </c>
      <c r="O13" s="110">
        <f t="shared" si="10"/>
        <v>35</v>
      </c>
      <c r="P13" s="110">
        <v>34</v>
      </c>
      <c r="Q13" s="110">
        <v>0</v>
      </c>
      <c r="R13" s="110">
        <v>0</v>
      </c>
      <c r="S13" s="110">
        <v>1</v>
      </c>
      <c r="T13" s="110">
        <v>0</v>
      </c>
    </row>
    <row r="14" spans="1:21" ht="23.25" customHeight="1" x14ac:dyDescent="0.25">
      <c r="A14" s="108">
        <v>5</v>
      </c>
      <c r="B14" s="109" t="s">
        <v>101</v>
      </c>
      <c r="C14" s="110">
        <f t="shared" si="3"/>
        <v>11</v>
      </c>
      <c r="D14" s="110">
        <f t="shared" si="4"/>
        <v>0</v>
      </c>
      <c r="E14" s="110">
        <f t="shared" si="5"/>
        <v>0</v>
      </c>
      <c r="F14" s="110">
        <f t="shared" si="6"/>
        <v>0</v>
      </c>
      <c r="G14" s="110">
        <f t="shared" si="7"/>
        <v>11</v>
      </c>
      <c r="H14" s="110">
        <f t="shared" si="8"/>
        <v>0</v>
      </c>
      <c r="I14" s="110">
        <f t="shared" si="9"/>
        <v>10</v>
      </c>
      <c r="J14" s="110">
        <v>0</v>
      </c>
      <c r="K14" s="110">
        <v>0</v>
      </c>
      <c r="L14" s="110">
        <v>0</v>
      </c>
      <c r="M14" s="110">
        <v>10</v>
      </c>
      <c r="N14" s="110">
        <v>0</v>
      </c>
      <c r="O14" s="110">
        <f t="shared" si="10"/>
        <v>1</v>
      </c>
      <c r="P14" s="110">
        <v>0</v>
      </c>
      <c r="Q14" s="110">
        <v>0</v>
      </c>
      <c r="R14" s="110">
        <v>0</v>
      </c>
      <c r="S14" s="110">
        <v>1</v>
      </c>
      <c r="T14" s="110">
        <v>0</v>
      </c>
    </row>
    <row r="15" spans="1:21" ht="32.25" customHeight="1" x14ac:dyDescent="0.25">
      <c r="A15" s="108">
        <v>6</v>
      </c>
      <c r="B15" s="109" t="s">
        <v>84</v>
      </c>
      <c r="C15" s="110">
        <f>SUM(D15:H15)</f>
        <v>459</v>
      </c>
      <c r="D15" s="110">
        <f>J15+P15</f>
        <v>448</v>
      </c>
      <c r="E15" s="110">
        <f t="shared" si="5"/>
        <v>0</v>
      </c>
      <c r="F15" s="110">
        <f t="shared" si="6"/>
        <v>0</v>
      </c>
      <c r="G15" s="110">
        <f t="shared" si="7"/>
        <v>11</v>
      </c>
      <c r="H15" s="110">
        <f t="shared" si="8"/>
        <v>0</v>
      </c>
      <c r="I15" s="110">
        <f>SUM(J15:N15)</f>
        <v>428</v>
      </c>
      <c r="J15" s="110">
        <v>418</v>
      </c>
      <c r="K15" s="110">
        <v>0</v>
      </c>
      <c r="L15" s="110">
        <v>0</v>
      </c>
      <c r="M15" s="110">
        <v>10</v>
      </c>
      <c r="N15" s="110">
        <v>0</v>
      </c>
      <c r="O15" s="110">
        <f t="shared" si="10"/>
        <v>31</v>
      </c>
      <c r="P15" s="110">
        <v>30</v>
      </c>
      <c r="Q15" s="110">
        <v>0</v>
      </c>
      <c r="R15" s="110">
        <v>0</v>
      </c>
      <c r="S15" s="110">
        <v>1</v>
      </c>
      <c r="T15" s="110">
        <v>0</v>
      </c>
    </row>
    <row r="16" spans="1:21" ht="25.5" customHeight="1" x14ac:dyDescent="0.25">
      <c r="A16" s="108">
        <v>7</v>
      </c>
      <c r="B16" s="109" t="s">
        <v>88</v>
      </c>
      <c r="C16" s="110">
        <f t="shared" si="3"/>
        <v>2693</v>
      </c>
      <c r="D16" s="110">
        <f t="shared" si="4"/>
        <v>0</v>
      </c>
      <c r="E16" s="110">
        <f t="shared" si="5"/>
        <v>0</v>
      </c>
      <c r="F16" s="110">
        <f t="shared" si="6"/>
        <v>2682</v>
      </c>
      <c r="G16" s="110">
        <f t="shared" si="7"/>
        <v>11</v>
      </c>
      <c r="H16" s="110">
        <f t="shared" si="8"/>
        <v>0</v>
      </c>
      <c r="I16" s="110">
        <f t="shared" si="9"/>
        <v>2564</v>
      </c>
      <c r="J16" s="110">
        <v>0</v>
      </c>
      <c r="K16" s="110">
        <v>0</v>
      </c>
      <c r="L16" s="110">
        <v>2554</v>
      </c>
      <c r="M16" s="110">
        <v>10</v>
      </c>
      <c r="N16" s="110">
        <v>0</v>
      </c>
      <c r="O16" s="110">
        <f t="shared" si="10"/>
        <v>129</v>
      </c>
      <c r="P16" s="110">
        <v>0</v>
      </c>
      <c r="Q16" s="110">
        <v>0</v>
      </c>
      <c r="R16" s="110">
        <v>128</v>
      </c>
      <c r="S16" s="110">
        <v>1</v>
      </c>
      <c r="T16" s="110">
        <v>0</v>
      </c>
    </row>
    <row r="17" spans="1:20" ht="23.25" customHeight="1" x14ac:dyDescent="0.25">
      <c r="A17" s="108">
        <v>8</v>
      </c>
      <c r="B17" s="109" t="s">
        <v>92</v>
      </c>
      <c r="C17" s="110">
        <f t="shared" si="3"/>
        <v>375</v>
      </c>
      <c r="D17" s="110">
        <f t="shared" si="4"/>
        <v>0</v>
      </c>
      <c r="E17" s="110">
        <f t="shared" si="5"/>
        <v>364</v>
      </c>
      <c r="F17" s="110">
        <f t="shared" si="6"/>
        <v>0</v>
      </c>
      <c r="G17" s="110">
        <f t="shared" si="7"/>
        <v>11</v>
      </c>
      <c r="H17" s="110">
        <f t="shared" si="8"/>
        <v>0</v>
      </c>
      <c r="I17" s="110">
        <f t="shared" si="9"/>
        <v>357</v>
      </c>
      <c r="J17" s="110">
        <v>0</v>
      </c>
      <c r="K17" s="110">
        <v>347</v>
      </c>
      <c r="L17" s="110">
        <v>0</v>
      </c>
      <c r="M17" s="110">
        <v>10</v>
      </c>
      <c r="N17" s="110">
        <v>0</v>
      </c>
      <c r="O17" s="110">
        <f t="shared" si="10"/>
        <v>18</v>
      </c>
      <c r="P17" s="110">
        <v>0</v>
      </c>
      <c r="Q17" s="110">
        <v>17</v>
      </c>
      <c r="R17" s="110">
        <v>0</v>
      </c>
      <c r="S17" s="110">
        <v>1</v>
      </c>
      <c r="T17" s="110">
        <v>0</v>
      </c>
    </row>
    <row r="18" spans="1:20" ht="23.25" customHeight="1" x14ac:dyDescent="0.25">
      <c r="A18" s="108">
        <v>9</v>
      </c>
      <c r="B18" s="109" t="s">
        <v>96</v>
      </c>
      <c r="C18" s="110">
        <f t="shared" si="3"/>
        <v>1096</v>
      </c>
      <c r="D18" s="110">
        <f t="shared" si="4"/>
        <v>0</v>
      </c>
      <c r="E18" s="110">
        <f t="shared" si="5"/>
        <v>0</v>
      </c>
      <c r="F18" s="110">
        <f t="shared" si="6"/>
        <v>0</v>
      </c>
      <c r="G18" s="110">
        <f t="shared" si="7"/>
        <v>702</v>
      </c>
      <c r="H18" s="110">
        <f t="shared" si="8"/>
        <v>394</v>
      </c>
      <c r="I18" s="110">
        <f t="shared" si="9"/>
        <v>1043</v>
      </c>
      <c r="J18" s="110">
        <v>0</v>
      </c>
      <c r="K18" s="110">
        <v>0</v>
      </c>
      <c r="L18" s="110">
        <v>0</v>
      </c>
      <c r="M18" s="110">
        <v>668</v>
      </c>
      <c r="N18" s="110">
        <v>375</v>
      </c>
      <c r="O18" s="110">
        <f t="shared" si="10"/>
        <v>53</v>
      </c>
      <c r="P18" s="110">
        <v>0</v>
      </c>
      <c r="Q18" s="110">
        <v>0</v>
      </c>
      <c r="R18" s="110">
        <v>0</v>
      </c>
      <c r="S18" s="110">
        <v>34</v>
      </c>
      <c r="T18" s="110">
        <v>19</v>
      </c>
    </row>
    <row r="19" spans="1:20" ht="23.25" customHeight="1" x14ac:dyDescent="0.25">
      <c r="A19" s="108">
        <v>10</v>
      </c>
      <c r="B19" s="109" t="s">
        <v>102</v>
      </c>
      <c r="C19" s="110">
        <f t="shared" si="3"/>
        <v>11</v>
      </c>
      <c r="D19" s="110">
        <f t="shared" si="4"/>
        <v>0</v>
      </c>
      <c r="E19" s="110">
        <f t="shared" si="5"/>
        <v>0</v>
      </c>
      <c r="F19" s="110">
        <f t="shared" si="6"/>
        <v>0</v>
      </c>
      <c r="G19" s="110">
        <f t="shared" si="7"/>
        <v>11</v>
      </c>
      <c r="H19" s="110">
        <f t="shared" si="8"/>
        <v>0</v>
      </c>
      <c r="I19" s="110">
        <f t="shared" si="9"/>
        <v>10</v>
      </c>
      <c r="J19" s="110">
        <v>0</v>
      </c>
      <c r="K19" s="110">
        <v>0</v>
      </c>
      <c r="L19" s="110">
        <v>0</v>
      </c>
      <c r="M19" s="110">
        <v>10</v>
      </c>
      <c r="N19" s="110">
        <v>0</v>
      </c>
      <c r="O19" s="110">
        <f t="shared" si="10"/>
        <v>1</v>
      </c>
      <c r="P19" s="110">
        <v>0</v>
      </c>
      <c r="Q19" s="110">
        <v>0</v>
      </c>
      <c r="R19" s="110">
        <v>0</v>
      </c>
      <c r="S19" s="110">
        <v>1</v>
      </c>
      <c r="T19" s="110">
        <v>0</v>
      </c>
    </row>
    <row r="20" spans="1:20" ht="34.5" customHeight="1" x14ac:dyDescent="0.25">
      <c r="A20" s="108">
        <v>11</v>
      </c>
      <c r="B20" s="109" t="s">
        <v>103</v>
      </c>
      <c r="C20" s="110">
        <f t="shared" si="3"/>
        <v>111</v>
      </c>
      <c r="D20" s="110">
        <f t="shared" si="4"/>
        <v>0</v>
      </c>
      <c r="E20" s="110">
        <f t="shared" si="5"/>
        <v>0</v>
      </c>
      <c r="F20" s="110">
        <f t="shared" si="6"/>
        <v>0</v>
      </c>
      <c r="G20" s="110">
        <f t="shared" si="7"/>
        <v>111</v>
      </c>
      <c r="H20" s="110">
        <f t="shared" si="8"/>
        <v>0</v>
      </c>
      <c r="I20" s="110">
        <f t="shared" si="9"/>
        <v>106</v>
      </c>
      <c r="J20" s="110">
        <v>0</v>
      </c>
      <c r="K20" s="110">
        <v>0</v>
      </c>
      <c r="L20" s="110">
        <v>0</v>
      </c>
      <c r="M20" s="110">
        <v>106</v>
      </c>
      <c r="N20" s="110">
        <v>0</v>
      </c>
      <c r="O20" s="110">
        <f t="shared" si="10"/>
        <v>5</v>
      </c>
      <c r="P20" s="110">
        <v>0</v>
      </c>
      <c r="Q20" s="110">
        <v>0</v>
      </c>
      <c r="R20" s="110">
        <v>0</v>
      </c>
      <c r="S20" s="110">
        <v>5</v>
      </c>
      <c r="T20" s="110">
        <v>0</v>
      </c>
    </row>
    <row r="21" spans="1:20" ht="23.25" customHeight="1" x14ac:dyDescent="0.25">
      <c r="A21" s="108">
        <v>12</v>
      </c>
      <c r="B21" s="109" t="s">
        <v>104</v>
      </c>
      <c r="C21" s="110">
        <f t="shared" si="3"/>
        <v>11</v>
      </c>
      <c r="D21" s="110">
        <f t="shared" si="4"/>
        <v>0</v>
      </c>
      <c r="E21" s="110">
        <f t="shared" si="5"/>
        <v>0</v>
      </c>
      <c r="F21" s="110">
        <f t="shared" si="6"/>
        <v>0</v>
      </c>
      <c r="G21" s="110">
        <f t="shared" si="7"/>
        <v>11</v>
      </c>
      <c r="H21" s="110">
        <f t="shared" si="8"/>
        <v>0</v>
      </c>
      <c r="I21" s="110">
        <f t="shared" si="9"/>
        <v>10</v>
      </c>
      <c r="J21" s="110">
        <v>0</v>
      </c>
      <c r="K21" s="110">
        <v>0</v>
      </c>
      <c r="L21" s="110">
        <v>0</v>
      </c>
      <c r="M21" s="110">
        <v>10</v>
      </c>
      <c r="N21" s="110">
        <v>0</v>
      </c>
      <c r="O21" s="110">
        <f t="shared" si="10"/>
        <v>1</v>
      </c>
      <c r="P21" s="110">
        <v>0</v>
      </c>
      <c r="Q21" s="110">
        <v>0</v>
      </c>
      <c r="R21" s="110">
        <v>0</v>
      </c>
      <c r="S21" s="110">
        <v>1</v>
      </c>
      <c r="T21" s="110">
        <v>0</v>
      </c>
    </row>
    <row r="22" spans="1:20" ht="23.25" customHeight="1" x14ac:dyDescent="0.25">
      <c r="A22" s="108">
        <v>13</v>
      </c>
      <c r="B22" s="109" t="s">
        <v>105</v>
      </c>
      <c r="C22" s="110">
        <f t="shared" si="3"/>
        <v>11</v>
      </c>
      <c r="D22" s="110">
        <f t="shared" si="4"/>
        <v>0</v>
      </c>
      <c r="E22" s="110">
        <f t="shared" si="5"/>
        <v>0</v>
      </c>
      <c r="F22" s="110">
        <f t="shared" si="6"/>
        <v>0</v>
      </c>
      <c r="G22" s="110">
        <f t="shared" si="7"/>
        <v>11</v>
      </c>
      <c r="H22" s="110">
        <f t="shared" si="8"/>
        <v>0</v>
      </c>
      <c r="I22" s="110">
        <f t="shared" si="9"/>
        <v>10</v>
      </c>
      <c r="J22" s="110">
        <v>0</v>
      </c>
      <c r="K22" s="110">
        <v>0</v>
      </c>
      <c r="L22" s="110">
        <v>0</v>
      </c>
      <c r="M22" s="110">
        <v>10</v>
      </c>
      <c r="N22" s="110">
        <v>0</v>
      </c>
      <c r="O22" s="110">
        <f t="shared" si="10"/>
        <v>1</v>
      </c>
      <c r="P22" s="110">
        <v>0</v>
      </c>
      <c r="Q22" s="110">
        <v>0</v>
      </c>
      <c r="R22" s="110">
        <v>0</v>
      </c>
      <c r="S22" s="110">
        <v>1</v>
      </c>
      <c r="T22" s="110">
        <v>0</v>
      </c>
    </row>
    <row r="23" spans="1:20" ht="23.25" customHeight="1" x14ac:dyDescent="0.25">
      <c r="A23" s="108">
        <v>14</v>
      </c>
      <c r="B23" s="109" t="s">
        <v>106</v>
      </c>
      <c r="C23" s="110">
        <f t="shared" si="3"/>
        <v>11</v>
      </c>
      <c r="D23" s="110">
        <f t="shared" si="4"/>
        <v>0</v>
      </c>
      <c r="E23" s="110">
        <f t="shared" si="5"/>
        <v>0</v>
      </c>
      <c r="F23" s="110">
        <f t="shared" si="6"/>
        <v>0</v>
      </c>
      <c r="G23" s="110">
        <f t="shared" si="7"/>
        <v>11</v>
      </c>
      <c r="H23" s="110">
        <f t="shared" si="8"/>
        <v>0</v>
      </c>
      <c r="I23" s="110">
        <f t="shared" si="9"/>
        <v>10</v>
      </c>
      <c r="J23" s="110">
        <v>0</v>
      </c>
      <c r="K23" s="110">
        <v>0</v>
      </c>
      <c r="L23" s="110">
        <v>0</v>
      </c>
      <c r="M23" s="110">
        <v>10</v>
      </c>
      <c r="N23" s="110">
        <v>0</v>
      </c>
      <c r="O23" s="110">
        <f t="shared" si="10"/>
        <v>1</v>
      </c>
      <c r="P23" s="110">
        <v>0</v>
      </c>
      <c r="Q23" s="110">
        <v>0</v>
      </c>
      <c r="R23" s="110">
        <v>0</v>
      </c>
      <c r="S23" s="110">
        <v>1</v>
      </c>
      <c r="T23" s="110">
        <v>0</v>
      </c>
    </row>
    <row r="24" spans="1:20" ht="23.25" customHeight="1" x14ac:dyDescent="0.25">
      <c r="A24" s="108">
        <v>15</v>
      </c>
      <c r="B24" s="109" t="s">
        <v>107</v>
      </c>
      <c r="C24" s="110">
        <f t="shared" si="3"/>
        <v>11</v>
      </c>
      <c r="D24" s="110">
        <f t="shared" si="4"/>
        <v>0</v>
      </c>
      <c r="E24" s="110">
        <f t="shared" si="5"/>
        <v>0</v>
      </c>
      <c r="F24" s="110">
        <f t="shared" si="6"/>
        <v>0</v>
      </c>
      <c r="G24" s="110">
        <f t="shared" si="7"/>
        <v>11</v>
      </c>
      <c r="H24" s="110">
        <f t="shared" si="8"/>
        <v>0</v>
      </c>
      <c r="I24" s="110">
        <f t="shared" si="9"/>
        <v>10</v>
      </c>
      <c r="J24" s="110">
        <v>0</v>
      </c>
      <c r="K24" s="110">
        <v>0</v>
      </c>
      <c r="L24" s="110">
        <v>0</v>
      </c>
      <c r="M24" s="110">
        <v>10</v>
      </c>
      <c r="N24" s="110">
        <v>0</v>
      </c>
      <c r="O24" s="110">
        <f t="shared" si="10"/>
        <v>1</v>
      </c>
      <c r="P24" s="110">
        <v>0</v>
      </c>
      <c r="Q24" s="110">
        <v>0</v>
      </c>
      <c r="R24" s="110">
        <v>0</v>
      </c>
      <c r="S24" s="110">
        <v>1</v>
      </c>
      <c r="T24" s="110">
        <v>0</v>
      </c>
    </row>
    <row r="25" spans="1:20" ht="32.25" customHeight="1" x14ac:dyDescent="0.25">
      <c r="A25" s="108">
        <v>16</v>
      </c>
      <c r="B25" s="109" t="s">
        <v>108</v>
      </c>
      <c r="C25" s="110">
        <f t="shared" si="3"/>
        <v>11</v>
      </c>
      <c r="D25" s="110">
        <f t="shared" si="4"/>
        <v>0</v>
      </c>
      <c r="E25" s="110">
        <f t="shared" si="5"/>
        <v>0</v>
      </c>
      <c r="F25" s="110">
        <f t="shared" si="6"/>
        <v>0</v>
      </c>
      <c r="G25" s="110">
        <f t="shared" si="7"/>
        <v>11</v>
      </c>
      <c r="H25" s="110">
        <f t="shared" si="8"/>
        <v>0</v>
      </c>
      <c r="I25" s="110">
        <f t="shared" si="9"/>
        <v>10</v>
      </c>
      <c r="J25" s="110">
        <v>0</v>
      </c>
      <c r="K25" s="110">
        <v>0</v>
      </c>
      <c r="L25" s="110">
        <v>0</v>
      </c>
      <c r="M25" s="110">
        <v>10</v>
      </c>
      <c r="N25" s="110">
        <v>0</v>
      </c>
      <c r="O25" s="110">
        <f t="shared" si="10"/>
        <v>1</v>
      </c>
      <c r="P25" s="110">
        <v>0</v>
      </c>
      <c r="Q25" s="110">
        <v>0</v>
      </c>
      <c r="R25" s="110">
        <v>0</v>
      </c>
      <c r="S25" s="110">
        <v>1</v>
      </c>
      <c r="T25" s="110">
        <v>0</v>
      </c>
    </row>
    <row r="26" spans="1:20" ht="23.25" customHeight="1" x14ac:dyDescent="0.25">
      <c r="A26" s="108">
        <v>17</v>
      </c>
      <c r="B26" s="109" t="s">
        <v>83</v>
      </c>
      <c r="C26" s="110">
        <f t="shared" si="3"/>
        <v>311</v>
      </c>
      <c r="D26" s="110">
        <f t="shared" si="4"/>
        <v>300</v>
      </c>
      <c r="E26" s="110">
        <f t="shared" si="5"/>
        <v>0</v>
      </c>
      <c r="F26" s="110">
        <f t="shared" si="6"/>
        <v>0</v>
      </c>
      <c r="G26" s="110">
        <f t="shared" si="7"/>
        <v>11</v>
      </c>
      <c r="H26" s="110">
        <f t="shared" si="8"/>
        <v>0</v>
      </c>
      <c r="I26" s="110">
        <f t="shared" si="9"/>
        <v>310</v>
      </c>
      <c r="J26" s="110">
        <v>300</v>
      </c>
      <c r="K26" s="110">
        <v>0</v>
      </c>
      <c r="L26" s="110">
        <v>0</v>
      </c>
      <c r="M26" s="110">
        <v>10</v>
      </c>
      <c r="N26" s="110">
        <v>0</v>
      </c>
      <c r="O26" s="110">
        <f t="shared" si="10"/>
        <v>1</v>
      </c>
      <c r="P26" s="110">
        <v>0</v>
      </c>
      <c r="Q26" s="110">
        <v>0</v>
      </c>
      <c r="R26" s="110">
        <v>0</v>
      </c>
      <c r="S26" s="110">
        <v>1</v>
      </c>
      <c r="T26" s="110">
        <v>0</v>
      </c>
    </row>
    <row r="27" spans="1:20" ht="23.25" customHeight="1" x14ac:dyDescent="0.25">
      <c r="A27" s="108">
        <v>18</v>
      </c>
      <c r="B27" s="109" t="s">
        <v>109</v>
      </c>
      <c r="C27" s="110">
        <f t="shared" si="3"/>
        <v>11</v>
      </c>
      <c r="D27" s="110">
        <f t="shared" si="4"/>
        <v>0</v>
      </c>
      <c r="E27" s="110">
        <f t="shared" si="5"/>
        <v>0</v>
      </c>
      <c r="F27" s="110">
        <f t="shared" si="6"/>
        <v>0</v>
      </c>
      <c r="G27" s="110">
        <f t="shared" si="7"/>
        <v>11</v>
      </c>
      <c r="H27" s="110">
        <f t="shared" si="8"/>
        <v>0</v>
      </c>
      <c r="I27" s="110">
        <f t="shared" si="9"/>
        <v>10</v>
      </c>
      <c r="J27" s="110">
        <v>0</v>
      </c>
      <c r="K27" s="110">
        <v>0</v>
      </c>
      <c r="L27" s="110">
        <v>0</v>
      </c>
      <c r="M27" s="110">
        <v>10</v>
      </c>
      <c r="N27" s="110">
        <v>0</v>
      </c>
      <c r="O27" s="110">
        <f t="shared" si="10"/>
        <v>1</v>
      </c>
      <c r="P27" s="110">
        <v>0</v>
      </c>
      <c r="Q27" s="110">
        <v>0</v>
      </c>
      <c r="R27" s="110">
        <v>0</v>
      </c>
      <c r="S27" s="110">
        <v>1</v>
      </c>
      <c r="T27" s="110">
        <v>0</v>
      </c>
    </row>
    <row r="28" spans="1:20" ht="32.25" customHeight="1" x14ac:dyDescent="0.25">
      <c r="A28" s="108">
        <v>19</v>
      </c>
      <c r="B28" s="109" t="s">
        <v>124</v>
      </c>
      <c r="C28" s="110">
        <f t="shared" si="3"/>
        <v>11</v>
      </c>
      <c r="D28" s="110">
        <f t="shared" si="4"/>
        <v>0</v>
      </c>
      <c r="E28" s="110">
        <f t="shared" si="5"/>
        <v>0</v>
      </c>
      <c r="F28" s="110">
        <f t="shared" si="6"/>
        <v>0</v>
      </c>
      <c r="G28" s="110">
        <f t="shared" si="7"/>
        <v>11</v>
      </c>
      <c r="H28" s="110">
        <f t="shared" si="8"/>
        <v>0</v>
      </c>
      <c r="I28" s="110">
        <f t="shared" si="9"/>
        <v>10</v>
      </c>
      <c r="J28" s="110">
        <v>0</v>
      </c>
      <c r="K28" s="110">
        <v>0</v>
      </c>
      <c r="L28" s="110">
        <v>0</v>
      </c>
      <c r="M28" s="110">
        <v>10</v>
      </c>
      <c r="N28" s="110">
        <v>0</v>
      </c>
      <c r="O28" s="110">
        <f t="shared" si="10"/>
        <v>1</v>
      </c>
      <c r="P28" s="110">
        <v>0</v>
      </c>
      <c r="Q28" s="110">
        <v>0</v>
      </c>
      <c r="R28" s="110">
        <v>0</v>
      </c>
      <c r="S28" s="110">
        <v>1</v>
      </c>
      <c r="T28" s="110">
        <v>0</v>
      </c>
    </row>
    <row r="29" spans="1:20" ht="23.25" customHeight="1" x14ac:dyDescent="0.25">
      <c r="A29" s="108">
        <v>20</v>
      </c>
      <c r="B29" s="109" t="s">
        <v>110</v>
      </c>
      <c r="C29" s="110">
        <f t="shared" si="3"/>
        <v>11</v>
      </c>
      <c r="D29" s="110">
        <f t="shared" si="4"/>
        <v>0</v>
      </c>
      <c r="E29" s="110">
        <f t="shared" si="5"/>
        <v>0</v>
      </c>
      <c r="F29" s="110">
        <f t="shared" si="6"/>
        <v>0</v>
      </c>
      <c r="G29" s="110">
        <f t="shared" si="7"/>
        <v>11</v>
      </c>
      <c r="H29" s="110">
        <f t="shared" si="8"/>
        <v>0</v>
      </c>
      <c r="I29" s="110">
        <f t="shared" si="9"/>
        <v>10</v>
      </c>
      <c r="J29" s="110">
        <v>0</v>
      </c>
      <c r="K29" s="110">
        <v>0</v>
      </c>
      <c r="L29" s="110">
        <v>0</v>
      </c>
      <c r="M29" s="110">
        <v>10</v>
      </c>
      <c r="N29" s="110">
        <v>0</v>
      </c>
      <c r="O29" s="110">
        <f t="shared" si="10"/>
        <v>1</v>
      </c>
      <c r="P29" s="110">
        <v>0</v>
      </c>
      <c r="Q29" s="110">
        <v>0</v>
      </c>
      <c r="R29" s="110">
        <v>0</v>
      </c>
      <c r="S29" s="110">
        <v>1</v>
      </c>
      <c r="T29" s="110">
        <v>0</v>
      </c>
    </row>
    <row r="30" spans="1:20" ht="23.25" customHeight="1" x14ac:dyDescent="0.25">
      <c r="A30" s="108">
        <v>21</v>
      </c>
      <c r="B30" s="109" t="s">
        <v>111</v>
      </c>
      <c r="C30" s="110">
        <f t="shared" si="3"/>
        <v>11</v>
      </c>
      <c r="D30" s="110">
        <f t="shared" si="4"/>
        <v>0</v>
      </c>
      <c r="E30" s="110">
        <f t="shared" si="5"/>
        <v>0</v>
      </c>
      <c r="F30" s="110">
        <f t="shared" si="6"/>
        <v>0</v>
      </c>
      <c r="G30" s="110">
        <f t="shared" si="7"/>
        <v>11</v>
      </c>
      <c r="H30" s="110">
        <f t="shared" si="8"/>
        <v>0</v>
      </c>
      <c r="I30" s="110">
        <f t="shared" si="9"/>
        <v>10</v>
      </c>
      <c r="J30" s="110">
        <v>0</v>
      </c>
      <c r="K30" s="110">
        <v>0</v>
      </c>
      <c r="L30" s="110">
        <v>0</v>
      </c>
      <c r="M30" s="110">
        <v>10</v>
      </c>
      <c r="N30" s="110">
        <v>0</v>
      </c>
      <c r="O30" s="110">
        <f t="shared" si="10"/>
        <v>1</v>
      </c>
      <c r="P30" s="110">
        <v>0</v>
      </c>
      <c r="Q30" s="110">
        <v>0</v>
      </c>
      <c r="R30" s="110">
        <v>0</v>
      </c>
      <c r="S30" s="110">
        <v>1</v>
      </c>
      <c r="T30" s="110">
        <v>0</v>
      </c>
    </row>
    <row r="31" spans="1:20" ht="23.25" customHeight="1" x14ac:dyDescent="0.25">
      <c r="A31" s="108">
        <v>22</v>
      </c>
      <c r="B31" s="109" t="s">
        <v>112</v>
      </c>
      <c r="C31" s="110">
        <f t="shared" si="3"/>
        <v>11</v>
      </c>
      <c r="D31" s="110">
        <f t="shared" si="4"/>
        <v>0</v>
      </c>
      <c r="E31" s="110">
        <f t="shared" si="5"/>
        <v>0</v>
      </c>
      <c r="F31" s="110">
        <f t="shared" si="6"/>
        <v>0</v>
      </c>
      <c r="G31" s="110">
        <f t="shared" si="7"/>
        <v>11</v>
      </c>
      <c r="H31" s="110">
        <f t="shared" si="8"/>
        <v>0</v>
      </c>
      <c r="I31" s="110">
        <f t="shared" si="9"/>
        <v>10</v>
      </c>
      <c r="J31" s="110">
        <v>0</v>
      </c>
      <c r="K31" s="110">
        <v>0</v>
      </c>
      <c r="L31" s="110">
        <v>0</v>
      </c>
      <c r="M31" s="110">
        <v>10</v>
      </c>
      <c r="N31" s="110">
        <v>0</v>
      </c>
      <c r="O31" s="110">
        <f t="shared" si="10"/>
        <v>1</v>
      </c>
      <c r="P31" s="110">
        <v>0</v>
      </c>
      <c r="Q31" s="110">
        <v>0</v>
      </c>
      <c r="R31" s="110">
        <v>0</v>
      </c>
      <c r="S31" s="110">
        <v>1</v>
      </c>
      <c r="T31" s="110">
        <v>0</v>
      </c>
    </row>
    <row r="32" spans="1:20" s="32" customFormat="1" ht="23.25" customHeight="1" x14ac:dyDescent="0.25">
      <c r="A32" s="111" t="s">
        <v>6</v>
      </c>
      <c r="B32" s="112" t="s">
        <v>7</v>
      </c>
      <c r="C32" s="107">
        <f>SUM(C33:C40)</f>
        <v>127177.99999999999</v>
      </c>
      <c r="D32" s="107">
        <f t="shared" ref="D32:T32" si="11">SUM(D33:D40)</f>
        <v>25924</v>
      </c>
      <c r="E32" s="107">
        <f t="shared" si="11"/>
        <v>3276</v>
      </c>
      <c r="F32" s="107">
        <f t="shared" si="11"/>
        <v>2861</v>
      </c>
      <c r="G32" s="107">
        <f t="shared" si="11"/>
        <v>89767</v>
      </c>
      <c r="H32" s="107">
        <f t="shared" si="11"/>
        <v>5350</v>
      </c>
      <c r="I32" s="107">
        <f t="shared" si="11"/>
        <v>124313</v>
      </c>
      <c r="J32" s="107">
        <f t="shared" si="11"/>
        <v>24446</v>
      </c>
      <c r="K32" s="107">
        <f t="shared" si="11"/>
        <v>3120</v>
      </c>
      <c r="L32" s="107">
        <f t="shared" si="11"/>
        <v>2724</v>
      </c>
      <c r="M32" s="107">
        <f>SUM(M33:M40)</f>
        <v>88932</v>
      </c>
      <c r="N32" s="107">
        <f>SUM(N33:N40)</f>
        <v>5091</v>
      </c>
      <c r="O32" s="107">
        <f t="shared" si="11"/>
        <v>2865</v>
      </c>
      <c r="P32" s="107">
        <f t="shared" si="11"/>
        <v>1478</v>
      </c>
      <c r="Q32" s="107">
        <f t="shared" si="11"/>
        <v>156</v>
      </c>
      <c r="R32" s="107">
        <f t="shared" si="11"/>
        <v>137</v>
      </c>
      <c r="S32" s="107">
        <f t="shared" si="11"/>
        <v>835</v>
      </c>
      <c r="T32" s="107">
        <f t="shared" si="11"/>
        <v>259</v>
      </c>
    </row>
    <row r="33" spans="1:20" ht="23.25" customHeight="1" x14ac:dyDescent="0.25">
      <c r="A33" s="108">
        <v>1</v>
      </c>
      <c r="B33" s="113" t="s">
        <v>57</v>
      </c>
      <c r="C33" s="110">
        <f t="shared" si="3"/>
        <v>15377.75</v>
      </c>
      <c r="D33" s="110">
        <f t="shared" si="4"/>
        <v>2915</v>
      </c>
      <c r="E33" s="110">
        <f t="shared" si="5"/>
        <v>414.75</v>
      </c>
      <c r="F33" s="110">
        <f t="shared" si="6"/>
        <v>361</v>
      </c>
      <c r="G33" s="110">
        <f t="shared" si="7"/>
        <v>10833</v>
      </c>
      <c r="H33" s="110">
        <f t="shared" si="8"/>
        <v>854</v>
      </c>
      <c r="I33" s="110">
        <f t="shared" si="9"/>
        <v>15037</v>
      </c>
      <c r="J33" s="110">
        <v>2754</v>
      </c>
      <c r="K33" s="110">
        <v>395</v>
      </c>
      <c r="L33" s="110">
        <v>343</v>
      </c>
      <c r="M33" s="110">
        <v>10733</v>
      </c>
      <c r="N33" s="110">
        <v>812</v>
      </c>
      <c r="O33" s="110">
        <f t="shared" si="10"/>
        <v>340.75</v>
      </c>
      <c r="P33" s="110">
        <v>161</v>
      </c>
      <c r="Q33" s="110">
        <v>19.75</v>
      </c>
      <c r="R33" s="110">
        <v>18</v>
      </c>
      <c r="S33" s="110">
        <v>100</v>
      </c>
      <c r="T33" s="110">
        <v>42</v>
      </c>
    </row>
    <row r="34" spans="1:20" ht="23.25" customHeight="1" x14ac:dyDescent="0.25">
      <c r="A34" s="108">
        <v>2</v>
      </c>
      <c r="B34" s="113" t="s">
        <v>58</v>
      </c>
      <c r="C34" s="110">
        <f t="shared" si="3"/>
        <v>14621.25</v>
      </c>
      <c r="D34" s="110">
        <f t="shared" si="4"/>
        <v>3609</v>
      </c>
      <c r="E34" s="110">
        <f t="shared" si="5"/>
        <v>488.25</v>
      </c>
      <c r="F34" s="110">
        <f t="shared" si="6"/>
        <v>454</v>
      </c>
      <c r="G34" s="110">
        <f t="shared" si="7"/>
        <v>9424</v>
      </c>
      <c r="H34" s="110">
        <f t="shared" si="8"/>
        <v>646</v>
      </c>
      <c r="I34" s="110">
        <f t="shared" si="9"/>
        <v>14221</v>
      </c>
      <c r="J34" s="110">
        <v>3416</v>
      </c>
      <c r="K34" s="110">
        <v>465</v>
      </c>
      <c r="L34" s="110">
        <v>431</v>
      </c>
      <c r="M34" s="110">
        <v>9295</v>
      </c>
      <c r="N34" s="110">
        <v>614</v>
      </c>
      <c r="O34" s="110">
        <f t="shared" si="10"/>
        <v>400.25</v>
      </c>
      <c r="P34" s="110">
        <v>193</v>
      </c>
      <c r="Q34" s="110">
        <v>23.25</v>
      </c>
      <c r="R34" s="110">
        <v>23</v>
      </c>
      <c r="S34" s="110">
        <v>129</v>
      </c>
      <c r="T34" s="110">
        <v>32</v>
      </c>
    </row>
    <row r="35" spans="1:20" ht="23.25" customHeight="1" x14ac:dyDescent="0.25">
      <c r="A35" s="108">
        <v>3</v>
      </c>
      <c r="B35" s="113" t="s">
        <v>59</v>
      </c>
      <c r="C35" s="110">
        <f t="shared" si="3"/>
        <v>18890.2</v>
      </c>
      <c r="D35" s="110">
        <f t="shared" si="4"/>
        <v>3492</v>
      </c>
      <c r="E35" s="110">
        <f t="shared" si="5"/>
        <v>382.2</v>
      </c>
      <c r="F35" s="110">
        <f t="shared" si="6"/>
        <v>342</v>
      </c>
      <c r="G35" s="110">
        <f t="shared" si="7"/>
        <v>14341</v>
      </c>
      <c r="H35" s="110">
        <f t="shared" si="8"/>
        <v>333</v>
      </c>
      <c r="I35" s="110">
        <f t="shared" si="9"/>
        <v>18531</v>
      </c>
      <c r="J35" s="110">
        <v>3281</v>
      </c>
      <c r="K35" s="110">
        <v>364</v>
      </c>
      <c r="L35" s="110">
        <v>326</v>
      </c>
      <c r="M35" s="110">
        <v>14243</v>
      </c>
      <c r="N35" s="110">
        <v>317</v>
      </c>
      <c r="O35" s="110">
        <f t="shared" si="10"/>
        <v>359.2</v>
      </c>
      <c r="P35" s="110">
        <v>211</v>
      </c>
      <c r="Q35" s="110">
        <v>18.2</v>
      </c>
      <c r="R35" s="110">
        <v>16</v>
      </c>
      <c r="S35" s="110">
        <v>98</v>
      </c>
      <c r="T35" s="110">
        <v>16</v>
      </c>
    </row>
    <row r="36" spans="1:20" ht="23.25" customHeight="1" x14ac:dyDescent="0.25">
      <c r="A36" s="108">
        <v>4</v>
      </c>
      <c r="B36" s="113" t="s">
        <v>60</v>
      </c>
      <c r="C36" s="110">
        <f t="shared" si="3"/>
        <v>12613.75</v>
      </c>
      <c r="D36" s="110">
        <f t="shared" si="4"/>
        <v>2696</v>
      </c>
      <c r="E36" s="110">
        <f t="shared" si="5"/>
        <v>414.75</v>
      </c>
      <c r="F36" s="110">
        <f t="shared" si="6"/>
        <v>363</v>
      </c>
      <c r="G36" s="110">
        <f t="shared" si="7"/>
        <v>8699</v>
      </c>
      <c r="H36" s="110">
        <f t="shared" si="8"/>
        <v>441</v>
      </c>
      <c r="I36" s="110">
        <f t="shared" si="9"/>
        <v>12310</v>
      </c>
      <c r="J36" s="110">
        <v>2549</v>
      </c>
      <c r="K36" s="110">
        <v>395</v>
      </c>
      <c r="L36" s="110">
        <v>345</v>
      </c>
      <c r="M36" s="110">
        <v>8601</v>
      </c>
      <c r="N36" s="110">
        <v>420</v>
      </c>
      <c r="O36" s="110">
        <f t="shared" si="10"/>
        <v>303.75</v>
      </c>
      <c r="P36" s="110">
        <v>147</v>
      </c>
      <c r="Q36" s="110">
        <v>19.75</v>
      </c>
      <c r="R36" s="110">
        <v>18</v>
      </c>
      <c r="S36" s="110">
        <v>98</v>
      </c>
      <c r="T36" s="110">
        <v>21</v>
      </c>
    </row>
    <row r="37" spans="1:20" ht="23.25" customHeight="1" x14ac:dyDescent="0.25">
      <c r="A37" s="108">
        <v>5</v>
      </c>
      <c r="B37" s="113" t="s">
        <v>61</v>
      </c>
      <c r="C37" s="110">
        <f t="shared" si="3"/>
        <v>24007.35</v>
      </c>
      <c r="D37" s="110">
        <f t="shared" si="4"/>
        <v>3470</v>
      </c>
      <c r="E37" s="110">
        <f t="shared" si="5"/>
        <v>595.35</v>
      </c>
      <c r="F37" s="110">
        <f t="shared" si="6"/>
        <v>458</v>
      </c>
      <c r="G37" s="110">
        <f t="shared" si="7"/>
        <v>18868</v>
      </c>
      <c r="H37" s="110">
        <f t="shared" si="8"/>
        <v>616</v>
      </c>
      <c r="I37" s="110">
        <f t="shared" si="9"/>
        <v>23575</v>
      </c>
      <c r="J37" s="110">
        <v>3278</v>
      </c>
      <c r="K37" s="110">
        <v>567</v>
      </c>
      <c r="L37" s="110">
        <v>437</v>
      </c>
      <c r="M37" s="110">
        <v>18706</v>
      </c>
      <c r="N37" s="110">
        <v>587</v>
      </c>
      <c r="O37" s="110">
        <f t="shared" si="10"/>
        <v>432.35</v>
      </c>
      <c r="P37" s="110">
        <v>192</v>
      </c>
      <c r="Q37" s="110">
        <v>28.35</v>
      </c>
      <c r="R37" s="110">
        <v>21</v>
      </c>
      <c r="S37" s="110">
        <v>162</v>
      </c>
      <c r="T37" s="110">
        <v>29</v>
      </c>
    </row>
    <row r="38" spans="1:20" ht="23.25" customHeight="1" x14ac:dyDescent="0.25">
      <c r="A38" s="108">
        <v>6</v>
      </c>
      <c r="B38" s="113" t="s">
        <v>62</v>
      </c>
      <c r="C38" s="110">
        <f t="shared" si="3"/>
        <v>19164.55</v>
      </c>
      <c r="D38" s="110">
        <f t="shared" si="4"/>
        <v>3759</v>
      </c>
      <c r="E38" s="110">
        <f t="shared" si="5"/>
        <v>410.55</v>
      </c>
      <c r="F38" s="110">
        <f t="shared" si="6"/>
        <v>336</v>
      </c>
      <c r="G38" s="110">
        <f t="shared" si="7"/>
        <v>12958</v>
      </c>
      <c r="H38" s="110">
        <f t="shared" si="8"/>
        <v>1701</v>
      </c>
      <c r="I38" s="110">
        <f t="shared" si="9"/>
        <v>18712</v>
      </c>
      <c r="J38" s="110">
        <v>3531</v>
      </c>
      <c r="K38" s="110">
        <v>391</v>
      </c>
      <c r="L38" s="110">
        <v>321</v>
      </c>
      <c r="M38" s="110">
        <v>12851</v>
      </c>
      <c r="N38" s="110">
        <v>1618</v>
      </c>
      <c r="O38" s="110">
        <f t="shared" si="10"/>
        <v>452.55</v>
      </c>
      <c r="P38" s="110">
        <v>228</v>
      </c>
      <c r="Q38" s="110">
        <v>19.55</v>
      </c>
      <c r="R38" s="110">
        <v>15</v>
      </c>
      <c r="S38" s="110">
        <v>107</v>
      </c>
      <c r="T38" s="110">
        <v>83</v>
      </c>
    </row>
    <row r="39" spans="1:20" ht="23.25" customHeight="1" x14ac:dyDescent="0.25">
      <c r="A39" s="108">
        <v>7</v>
      </c>
      <c r="B39" s="113" t="s">
        <v>63</v>
      </c>
      <c r="C39" s="110">
        <f t="shared" si="3"/>
        <v>19722.45</v>
      </c>
      <c r="D39" s="110">
        <f t="shared" si="4"/>
        <v>3509</v>
      </c>
      <c r="E39" s="110">
        <f t="shared" si="5"/>
        <v>471.45</v>
      </c>
      <c r="F39" s="110">
        <f t="shared" si="6"/>
        <v>418</v>
      </c>
      <c r="G39" s="110">
        <f t="shared" si="7"/>
        <v>14572</v>
      </c>
      <c r="H39" s="110">
        <f t="shared" si="8"/>
        <v>752</v>
      </c>
      <c r="I39" s="110">
        <f t="shared" si="9"/>
        <v>19309</v>
      </c>
      <c r="J39" s="110">
        <v>3310</v>
      </c>
      <c r="K39" s="110">
        <v>449</v>
      </c>
      <c r="L39" s="110">
        <v>399</v>
      </c>
      <c r="M39" s="110">
        <v>14435</v>
      </c>
      <c r="N39" s="110">
        <v>716</v>
      </c>
      <c r="O39" s="110">
        <f t="shared" si="10"/>
        <v>413.45</v>
      </c>
      <c r="P39" s="110">
        <v>199</v>
      </c>
      <c r="Q39" s="110">
        <v>22.450000000000003</v>
      </c>
      <c r="R39" s="110">
        <v>19</v>
      </c>
      <c r="S39" s="110">
        <v>137</v>
      </c>
      <c r="T39" s="110">
        <v>36</v>
      </c>
    </row>
    <row r="40" spans="1:20" ht="23.25" customHeight="1" x14ac:dyDescent="0.25">
      <c r="A40" s="114">
        <v>8</v>
      </c>
      <c r="B40" s="115" t="s">
        <v>64</v>
      </c>
      <c r="C40" s="116">
        <f t="shared" si="3"/>
        <v>2780.7</v>
      </c>
      <c r="D40" s="116">
        <f t="shared" si="4"/>
        <v>2474</v>
      </c>
      <c r="E40" s="116">
        <f t="shared" si="5"/>
        <v>98.7</v>
      </c>
      <c r="F40" s="116">
        <f t="shared" si="6"/>
        <v>129</v>
      </c>
      <c r="G40" s="116">
        <f t="shared" si="7"/>
        <v>72</v>
      </c>
      <c r="H40" s="116">
        <f t="shared" si="8"/>
        <v>7</v>
      </c>
      <c r="I40" s="116">
        <f t="shared" si="9"/>
        <v>2618</v>
      </c>
      <c r="J40" s="116">
        <v>2327</v>
      </c>
      <c r="K40" s="116">
        <v>94</v>
      </c>
      <c r="L40" s="116">
        <v>122</v>
      </c>
      <c r="M40" s="116">
        <v>68</v>
      </c>
      <c r="N40" s="116">
        <v>7</v>
      </c>
      <c r="O40" s="116">
        <f t="shared" si="10"/>
        <v>162.69999999999999</v>
      </c>
      <c r="P40" s="116">
        <v>147</v>
      </c>
      <c r="Q40" s="116">
        <v>4.7</v>
      </c>
      <c r="R40" s="116">
        <v>7</v>
      </c>
      <c r="S40" s="116">
        <v>4</v>
      </c>
      <c r="T40" s="116">
        <v>0</v>
      </c>
    </row>
  </sheetData>
  <mergeCells count="10">
    <mergeCell ref="A1:T1"/>
    <mergeCell ref="A2:T2"/>
    <mergeCell ref="A3:T3"/>
    <mergeCell ref="R4:T4"/>
    <mergeCell ref="I6:N6"/>
    <mergeCell ref="O6:T6"/>
    <mergeCell ref="C5:H6"/>
    <mergeCell ref="B5:B7"/>
    <mergeCell ref="A5:A7"/>
    <mergeCell ref="I5:T5"/>
  </mergeCells>
  <pageMargins left="0.70866141732283505" right="0.27" top="0.56000000000000005" bottom="0.47" header="0.34" footer="0.2"/>
  <pageSetup paperSize="9" scale="96" firstPageNumber="9" fitToHeight="0" orientation="landscape" useFirstPageNumber="1" r:id="rId1"/>
  <headerFooter>
    <oddHeader xml:space="preserve">&amp;RBiểu số 03
</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workbookViewId="0">
      <selection activeCell="B4" sqref="B4:B7"/>
    </sheetView>
  </sheetViews>
  <sheetFormatPr defaultColWidth="9" defaultRowHeight="15.75" x14ac:dyDescent="0.25"/>
  <cols>
    <col min="1" max="1" width="7.25" style="41" customWidth="1"/>
    <col min="2" max="2" width="24.375" style="41" customWidth="1"/>
    <col min="3" max="3" width="9.5" style="41" customWidth="1"/>
    <col min="4" max="4" width="11.25" style="41" customWidth="1"/>
    <col min="5" max="5" width="10.375" style="41" customWidth="1"/>
    <col min="6" max="8" width="11.25" style="41" customWidth="1"/>
    <col min="9" max="11" width="9.75" style="41" customWidth="1"/>
    <col min="12" max="16384" width="9" style="41"/>
  </cols>
  <sheetData>
    <row r="1" spans="1:11" ht="39" customHeight="1" x14ac:dyDescent="0.25">
      <c r="A1" s="194" t="s">
        <v>97</v>
      </c>
      <c r="B1" s="194"/>
      <c r="C1" s="194"/>
      <c r="D1" s="194"/>
      <c r="E1" s="194"/>
      <c r="F1" s="194"/>
      <c r="G1" s="194"/>
      <c r="H1" s="194"/>
      <c r="I1" s="63"/>
      <c r="J1" s="63"/>
      <c r="K1" s="63"/>
    </row>
    <row r="2" spans="1:11" ht="24.75" customHeight="1" x14ac:dyDescent="0.25">
      <c r="A2" s="195" t="str">
        <f>'Biểu 4.1'!A2:K2</f>
        <v>(Kèm theo Nghị quyết số             /NQ-HĐND ngày     tháng 7 năm 2022 của Hội đồng nhân dân tỉnh Bắc Kạn)</v>
      </c>
      <c r="B2" s="195"/>
      <c r="C2" s="195"/>
      <c r="D2" s="195"/>
      <c r="E2" s="195"/>
      <c r="F2" s="195"/>
      <c r="G2" s="195"/>
      <c r="H2" s="195"/>
      <c r="I2" s="84"/>
      <c r="J2" s="84"/>
      <c r="K2" s="84"/>
    </row>
    <row r="3" spans="1:11" ht="19.5" customHeight="1" x14ac:dyDescent="0.25">
      <c r="F3" s="199" t="s">
        <v>18</v>
      </c>
      <c r="G3" s="199"/>
      <c r="H3" s="199"/>
      <c r="I3" s="199"/>
      <c r="J3" s="199"/>
      <c r="K3" s="199"/>
    </row>
    <row r="4" spans="1:11" s="48" customFormat="1" ht="49.15" customHeight="1" x14ac:dyDescent="0.25">
      <c r="A4" s="205" t="s">
        <v>2</v>
      </c>
      <c r="B4" s="205" t="s">
        <v>78</v>
      </c>
      <c r="C4" s="203" t="s">
        <v>129</v>
      </c>
      <c r="D4" s="203"/>
      <c r="E4" s="203"/>
      <c r="F4" s="200" t="s">
        <v>9</v>
      </c>
      <c r="G4" s="201"/>
      <c r="H4" s="202"/>
      <c r="I4" s="65"/>
      <c r="J4" s="45"/>
      <c r="K4" s="45"/>
    </row>
    <row r="5" spans="1:11" s="48" customFormat="1" ht="15.75" customHeight="1" x14ac:dyDescent="0.25">
      <c r="A5" s="206"/>
      <c r="B5" s="206"/>
      <c r="C5" s="205" t="s">
        <v>10</v>
      </c>
      <c r="D5" s="208" t="s">
        <v>52</v>
      </c>
      <c r="E5" s="210"/>
      <c r="F5" s="200" t="s">
        <v>14</v>
      </c>
      <c r="G5" s="201"/>
      <c r="H5" s="202"/>
      <c r="I5" s="45"/>
      <c r="J5" s="45"/>
    </row>
    <row r="6" spans="1:11" s="48" customFormat="1" ht="15" customHeight="1" x14ac:dyDescent="0.25">
      <c r="A6" s="206"/>
      <c r="B6" s="206"/>
      <c r="C6" s="206"/>
      <c r="D6" s="214"/>
      <c r="E6" s="216"/>
      <c r="F6" s="205" t="s">
        <v>10</v>
      </c>
      <c r="G6" s="200" t="s">
        <v>52</v>
      </c>
      <c r="H6" s="202"/>
      <c r="I6" s="45"/>
      <c r="J6" s="45"/>
    </row>
    <row r="7" spans="1:11" s="48" customFormat="1" ht="33.75" customHeight="1" x14ac:dyDescent="0.25">
      <c r="A7" s="207"/>
      <c r="B7" s="207"/>
      <c r="C7" s="207"/>
      <c r="D7" s="126" t="s">
        <v>75</v>
      </c>
      <c r="E7" s="126" t="s">
        <v>76</v>
      </c>
      <c r="F7" s="207"/>
      <c r="G7" s="126" t="s">
        <v>75</v>
      </c>
      <c r="H7" s="126" t="s">
        <v>122</v>
      </c>
    </row>
    <row r="8" spans="1:11" s="48" customFormat="1" ht="21" customHeight="1" x14ac:dyDescent="0.25">
      <c r="A8" s="204" t="s">
        <v>56</v>
      </c>
      <c r="B8" s="204"/>
      <c r="C8" s="127">
        <f>C9+C11</f>
        <v>1646</v>
      </c>
      <c r="D8" s="127">
        <f t="shared" ref="D8:H8" si="0">D9+D11</f>
        <v>1568</v>
      </c>
      <c r="E8" s="127">
        <f t="shared" si="0"/>
        <v>78</v>
      </c>
      <c r="F8" s="127">
        <f t="shared" si="0"/>
        <v>1646</v>
      </c>
      <c r="G8" s="127">
        <f t="shared" si="0"/>
        <v>1568</v>
      </c>
      <c r="H8" s="127">
        <f t="shared" si="0"/>
        <v>78</v>
      </c>
    </row>
    <row r="9" spans="1:11" s="48" customFormat="1" ht="21" customHeight="1" x14ac:dyDescent="0.25">
      <c r="A9" s="89" t="s">
        <v>4</v>
      </c>
      <c r="B9" s="90" t="s">
        <v>5</v>
      </c>
      <c r="C9" s="147">
        <f>C10</f>
        <v>329</v>
      </c>
      <c r="D9" s="147">
        <f t="shared" ref="D9:H9" si="1">D10</f>
        <v>313</v>
      </c>
      <c r="E9" s="147">
        <f t="shared" si="1"/>
        <v>16</v>
      </c>
      <c r="F9" s="147">
        <f t="shared" si="1"/>
        <v>329</v>
      </c>
      <c r="G9" s="147">
        <f t="shared" si="1"/>
        <v>313</v>
      </c>
      <c r="H9" s="147">
        <f t="shared" si="1"/>
        <v>16</v>
      </c>
    </row>
    <row r="10" spans="1:11" s="46" customFormat="1" ht="21" customHeight="1" x14ac:dyDescent="0.25">
      <c r="A10" s="87">
        <v>1</v>
      </c>
      <c r="B10" s="88" t="s">
        <v>85</v>
      </c>
      <c r="C10" s="129">
        <f t="shared" ref="C10" si="2">SUM(D10:E10)</f>
        <v>329</v>
      </c>
      <c r="D10" s="158">
        <v>313</v>
      </c>
      <c r="E10" s="129">
        <v>16</v>
      </c>
      <c r="F10" s="129">
        <v>329</v>
      </c>
      <c r="G10" s="129">
        <v>313</v>
      </c>
      <c r="H10" s="129">
        <v>16</v>
      </c>
    </row>
    <row r="11" spans="1:11" s="48" customFormat="1" ht="21" customHeight="1" x14ac:dyDescent="0.25">
      <c r="A11" s="89" t="s">
        <v>6</v>
      </c>
      <c r="B11" s="90" t="s">
        <v>7</v>
      </c>
      <c r="C11" s="147">
        <f t="shared" ref="C11:H11" si="3">SUM(C12:C19)</f>
        <v>1317</v>
      </c>
      <c r="D11" s="147">
        <f t="shared" si="3"/>
        <v>1255</v>
      </c>
      <c r="E11" s="147">
        <f t="shared" si="3"/>
        <v>62</v>
      </c>
      <c r="F11" s="147">
        <f t="shared" si="3"/>
        <v>1317</v>
      </c>
      <c r="G11" s="147">
        <f t="shared" si="3"/>
        <v>1255</v>
      </c>
      <c r="H11" s="147">
        <f t="shared" si="3"/>
        <v>62</v>
      </c>
    </row>
    <row r="12" spans="1:11" s="46" customFormat="1" ht="21" customHeight="1" x14ac:dyDescent="0.25">
      <c r="A12" s="87">
        <v>1</v>
      </c>
      <c r="B12" s="91" t="s">
        <v>57</v>
      </c>
      <c r="C12" s="129">
        <f>SUM(D12:E12)</f>
        <v>122</v>
      </c>
      <c r="D12" s="158">
        <v>116</v>
      </c>
      <c r="E12" s="129">
        <v>6</v>
      </c>
      <c r="F12" s="129">
        <v>122</v>
      </c>
      <c r="G12" s="129">
        <v>116</v>
      </c>
      <c r="H12" s="129">
        <v>6</v>
      </c>
    </row>
    <row r="13" spans="1:11" s="46" customFormat="1" ht="21" customHeight="1" x14ac:dyDescent="0.25">
      <c r="A13" s="87">
        <v>2</v>
      </c>
      <c r="B13" s="91" t="s">
        <v>58</v>
      </c>
      <c r="C13" s="129">
        <f t="shared" ref="C13:C19" si="4">SUM(D13:E13)</f>
        <v>273</v>
      </c>
      <c r="D13" s="158">
        <v>260</v>
      </c>
      <c r="E13" s="129">
        <v>13</v>
      </c>
      <c r="F13" s="129">
        <v>273</v>
      </c>
      <c r="G13" s="129">
        <v>260</v>
      </c>
      <c r="H13" s="129">
        <v>13</v>
      </c>
    </row>
    <row r="14" spans="1:11" s="46" customFormat="1" ht="21" customHeight="1" x14ac:dyDescent="0.25">
      <c r="A14" s="87">
        <v>3</v>
      </c>
      <c r="B14" s="91" t="s">
        <v>59</v>
      </c>
      <c r="C14" s="129">
        <f t="shared" si="4"/>
        <v>166</v>
      </c>
      <c r="D14" s="158">
        <v>158</v>
      </c>
      <c r="E14" s="129">
        <v>8</v>
      </c>
      <c r="F14" s="129">
        <v>166</v>
      </c>
      <c r="G14" s="129">
        <v>158</v>
      </c>
      <c r="H14" s="129">
        <v>8</v>
      </c>
    </row>
    <row r="15" spans="1:11" s="46" customFormat="1" ht="21" customHeight="1" x14ac:dyDescent="0.25">
      <c r="A15" s="87">
        <v>4</v>
      </c>
      <c r="B15" s="91" t="s">
        <v>60</v>
      </c>
      <c r="C15" s="129">
        <f t="shared" si="4"/>
        <v>111</v>
      </c>
      <c r="D15" s="158">
        <v>106</v>
      </c>
      <c r="E15" s="129">
        <v>5</v>
      </c>
      <c r="F15" s="129">
        <v>111</v>
      </c>
      <c r="G15" s="129">
        <v>106</v>
      </c>
      <c r="H15" s="129">
        <v>5</v>
      </c>
    </row>
    <row r="16" spans="1:11" s="46" customFormat="1" ht="21" customHeight="1" x14ac:dyDescent="0.25">
      <c r="A16" s="87">
        <v>5</v>
      </c>
      <c r="B16" s="91" t="s">
        <v>61</v>
      </c>
      <c r="C16" s="129">
        <f t="shared" si="4"/>
        <v>135</v>
      </c>
      <c r="D16" s="158">
        <v>129</v>
      </c>
      <c r="E16" s="129">
        <v>6</v>
      </c>
      <c r="F16" s="129">
        <v>135</v>
      </c>
      <c r="G16" s="129">
        <v>129</v>
      </c>
      <c r="H16" s="129">
        <v>6</v>
      </c>
    </row>
    <row r="17" spans="1:8" s="46" customFormat="1" ht="21" customHeight="1" x14ac:dyDescent="0.25">
      <c r="A17" s="87">
        <v>6</v>
      </c>
      <c r="B17" s="91" t="s">
        <v>62</v>
      </c>
      <c r="C17" s="129">
        <f t="shared" si="4"/>
        <v>231</v>
      </c>
      <c r="D17" s="158">
        <v>220</v>
      </c>
      <c r="E17" s="129">
        <v>11</v>
      </c>
      <c r="F17" s="129">
        <v>231</v>
      </c>
      <c r="G17" s="129">
        <v>220</v>
      </c>
      <c r="H17" s="129">
        <v>11</v>
      </c>
    </row>
    <row r="18" spans="1:8" s="46" customFormat="1" ht="21" customHeight="1" x14ac:dyDescent="0.25">
      <c r="A18" s="87">
        <v>7</v>
      </c>
      <c r="B18" s="91" t="s">
        <v>63</v>
      </c>
      <c r="C18" s="129">
        <f t="shared" si="4"/>
        <v>259</v>
      </c>
      <c r="D18" s="158">
        <v>247</v>
      </c>
      <c r="E18" s="129">
        <v>12</v>
      </c>
      <c r="F18" s="129">
        <v>259</v>
      </c>
      <c r="G18" s="129">
        <v>247</v>
      </c>
      <c r="H18" s="129">
        <v>12</v>
      </c>
    </row>
    <row r="19" spans="1:8" s="46" customFormat="1" ht="21" customHeight="1" x14ac:dyDescent="0.25">
      <c r="A19" s="92">
        <v>8</v>
      </c>
      <c r="B19" s="93" t="s">
        <v>64</v>
      </c>
      <c r="C19" s="131">
        <f t="shared" si="4"/>
        <v>20</v>
      </c>
      <c r="D19" s="165">
        <v>19</v>
      </c>
      <c r="E19" s="131">
        <v>1</v>
      </c>
      <c r="F19" s="131">
        <v>20</v>
      </c>
      <c r="G19" s="131">
        <v>19</v>
      </c>
      <c r="H19" s="131">
        <v>1</v>
      </c>
    </row>
    <row r="20" spans="1:8" ht="16.5" customHeight="1" x14ac:dyDescent="0.25"/>
    <row r="21" spans="1:8" ht="16.5" customHeight="1" x14ac:dyDescent="0.25"/>
    <row r="22" spans="1:8" ht="15.75" customHeight="1" x14ac:dyDescent="0.25"/>
    <row r="24" spans="1:8" ht="16.5" customHeight="1" x14ac:dyDescent="0.25"/>
    <row r="27" spans="1:8" ht="16.5" customHeight="1" x14ac:dyDescent="0.25"/>
  </sheetData>
  <mergeCells count="14">
    <mergeCell ref="F3:H3"/>
    <mergeCell ref="I3:K3"/>
    <mergeCell ref="A8:B8"/>
    <mergeCell ref="A1:H1"/>
    <mergeCell ref="A2:H2"/>
    <mergeCell ref="F6:F7"/>
    <mergeCell ref="G6:H6"/>
    <mergeCell ref="C5:C7"/>
    <mergeCell ref="A4:A7"/>
    <mergeCell ref="B4:B7"/>
    <mergeCell ref="F5:H5"/>
    <mergeCell ref="C4:E4"/>
    <mergeCell ref="F4:H4"/>
    <mergeCell ref="D5:E6"/>
  </mergeCells>
  <pageMargins left="1.44" right="0.70866141732283505" top="0.78740157480314998" bottom="0.74803149606299202" header="0.39370078740157499" footer="0.31496062992126"/>
  <pageSetup paperSize="9" scale="115" firstPageNumber="12" fitToHeight="0" orientation="landscape" r:id="rId1"/>
  <headerFooter>
    <oddHeader>&amp;RBiểu 4.8</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topLeftCell="A7" zoomScaleNormal="100" workbookViewId="0">
      <selection activeCell="C12" sqref="C12"/>
    </sheetView>
  </sheetViews>
  <sheetFormatPr defaultColWidth="9" defaultRowHeight="15.75" x14ac:dyDescent="0.25"/>
  <cols>
    <col min="1" max="1" width="5.125" style="41" customWidth="1"/>
    <col min="2" max="2" width="24.375" style="41" customWidth="1"/>
    <col min="3" max="3" width="6" style="41" customWidth="1"/>
    <col min="4" max="4" width="7.25" style="41" customWidth="1"/>
    <col min="5" max="5" width="6.25" style="41" customWidth="1"/>
    <col min="6" max="6" width="6.5" style="41" customWidth="1"/>
    <col min="7" max="7" width="6.75" style="41" customWidth="1"/>
    <col min="8" max="8" width="6.875" style="41" customWidth="1"/>
    <col min="9" max="9" width="6.5" style="41" customWidth="1"/>
    <col min="10" max="10" width="5.625" style="41" customWidth="1"/>
    <col min="11" max="11" width="6.25" style="41" customWidth="1"/>
    <col min="12" max="12" width="5.75" style="41" customWidth="1"/>
    <col min="13" max="13" width="6.75" style="41" customWidth="1"/>
    <col min="14" max="14" width="6.25" style="41" customWidth="1"/>
    <col min="15" max="16384" width="9" style="41"/>
  </cols>
  <sheetData>
    <row r="1" spans="1:14" ht="42.75" customHeight="1" x14ac:dyDescent="0.25">
      <c r="A1" s="194" t="s">
        <v>98</v>
      </c>
      <c r="B1" s="194"/>
      <c r="C1" s="194"/>
      <c r="D1" s="194"/>
      <c r="E1" s="194"/>
      <c r="F1" s="194"/>
      <c r="G1" s="194"/>
      <c r="H1" s="194"/>
      <c r="I1" s="194"/>
      <c r="J1" s="194"/>
      <c r="K1" s="194"/>
      <c r="L1" s="194"/>
      <c r="M1" s="194"/>
      <c r="N1" s="194"/>
    </row>
    <row r="2" spans="1:14" ht="24.75" customHeight="1" x14ac:dyDescent="0.25">
      <c r="A2" s="195" t="str">
        <f>'Biểu 4.1'!A2:K2</f>
        <v>(Kèm theo Nghị quyết số             /NQ-HĐND ngày     tháng 7 năm 2022 của Hội đồng nhân dân tỉnh Bắc Kạn)</v>
      </c>
      <c r="B2" s="195"/>
      <c r="C2" s="195"/>
      <c r="D2" s="195"/>
      <c r="E2" s="195"/>
      <c r="F2" s="195"/>
      <c r="G2" s="195"/>
      <c r="H2" s="195"/>
      <c r="I2" s="195"/>
      <c r="J2" s="195"/>
      <c r="K2" s="195"/>
      <c r="L2" s="195"/>
      <c r="M2" s="195"/>
      <c r="N2" s="195"/>
    </row>
    <row r="3" spans="1:14" ht="26.25" customHeight="1" x14ac:dyDescent="0.25">
      <c r="F3" s="199"/>
      <c r="G3" s="199"/>
      <c r="H3" s="199"/>
      <c r="I3" s="199"/>
      <c r="J3" s="199"/>
      <c r="K3" s="199"/>
      <c r="L3" s="199" t="s">
        <v>18</v>
      </c>
      <c r="M3" s="199"/>
      <c r="N3" s="199"/>
    </row>
    <row r="4" spans="1:14" s="46" customFormat="1" ht="21" customHeight="1" x14ac:dyDescent="0.25">
      <c r="A4" s="205" t="s">
        <v>2</v>
      </c>
      <c r="B4" s="205" t="s">
        <v>99</v>
      </c>
      <c r="C4" s="208" t="s">
        <v>128</v>
      </c>
      <c r="D4" s="209"/>
      <c r="E4" s="210"/>
      <c r="F4" s="203" t="s">
        <v>9</v>
      </c>
      <c r="G4" s="203"/>
      <c r="H4" s="203"/>
      <c r="I4" s="203"/>
      <c r="J4" s="203"/>
      <c r="K4" s="203"/>
      <c r="L4" s="203"/>
      <c r="M4" s="203"/>
      <c r="N4" s="203"/>
    </row>
    <row r="5" spans="1:14" s="46" customFormat="1" ht="21" customHeight="1" x14ac:dyDescent="0.25">
      <c r="A5" s="206"/>
      <c r="B5" s="206"/>
      <c r="C5" s="211"/>
      <c r="D5" s="212"/>
      <c r="E5" s="213"/>
      <c r="F5" s="203" t="s">
        <v>13</v>
      </c>
      <c r="G5" s="203"/>
      <c r="H5" s="203"/>
      <c r="I5" s="203"/>
      <c r="J5" s="203"/>
      <c r="K5" s="203"/>
      <c r="L5" s="203" t="s">
        <v>14</v>
      </c>
      <c r="M5" s="203"/>
      <c r="N5" s="203"/>
    </row>
    <row r="6" spans="1:14" s="48" customFormat="1" ht="21" customHeight="1" x14ac:dyDescent="0.25">
      <c r="A6" s="206"/>
      <c r="B6" s="206"/>
      <c r="C6" s="211"/>
      <c r="D6" s="212"/>
      <c r="E6" s="213"/>
      <c r="F6" s="203" t="s">
        <v>66</v>
      </c>
      <c r="G6" s="203"/>
      <c r="H6" s="203"/>
      <c r="I6" s="203" t="s">
        <v>67</v>
      </c>
      <c r="J6" s="203"/>
      <c r="K6" s="203"/>
      <c r="L6" s="203" t="s">
        <v>80</v>
      </c>
      <c r="M6" s="203"/>
      <c r="N6" s="203"/>
    </row>
    <row r="7" spans="1:14" s="48" customFormat="1" ht="21" customHeight="1" x14ac:dyDescent="0.25">
      <c r="A7" s="206"/>
      <c r="B7" s="206"/>
      <c r="C7" s="203" t="s">
        <v>10</v>
      </c>
      <c r="D7" s="200" t="s">
        <v>52</v>
      </c>
      <c r="E7" s="202"/>
      <c r="F7" s="205" t="s">
        <v>10</v>
      </c>
      <c r="G7" s="200" t="s">
        <v>52</v>
      </c>
      <c r="H7" s="202"/>
      <c r="I7" s="205" t="s">
        <v>10</v>
      </c>
      <c r="J7" s="200" t="s">
        <v>52</v>
      </c>
      <c r="K7" s="202"/>
      <c r="L7" s="205" t="s">
        <v>10</v>
      </c>
      <c r="M7" s="200" t="s">
        <v>52</v>
      </c>
      <c r="N7" s="202"/>
    </row>
    <row r="8" spans="1:14" s="61" customFormat="1" ht="60.75" customHeight="1" x14ac:dyDescent="0.25">
      <c r="A8" s="207"/>
      <c r="B8" s="207"/>
      <c r="C8" s="203"/>
      <c r="D8" s="126" t="s">
        <v>75</v>
      </c>
      <c r="E8" s="126" t="s">
        <v>76</v>
      </c>
      <c r="F8" s="207"/>
      <c r="G8" s="126" t="s">
        <v>75</v>
      </c>
      <c r="H8" s="126" t="s">
        <v>122</v>
      </c>
      <c r="I8" s="207"/>
      <c r="J8" s="126" t="s">
        <v>75</v>
      </c>
      <c r="K8" s="126" t="s">
        <v>76</v>
      </c>
      <c r="L8" s="207"/>
      <c r="M8" s="126" t="s">
        <v>75</v>
      </c>
      <c r="N8" s="126" t="s">
        <v>122</v>
      </c>
    </row>
    <row r="9" spans="1:14" s="48" customFormat="1" ht="21.75" customHeight="1" x14ac:dyDescent="0.25">
      <c r="A9" s="204" t="s">
        <v>56</v>
      </c>
      <c r="B9" s="204"/>
      <c r="C9" s="127">
        <f>C10+C33</f>
        <v>4861.6396704799799</v>
      </c>
      <c r="D9" s="127">
        <f t="shared" ref="D9:N9" si="0">D10+D33</f>
        <v>4630.6396704799799</v>
      </c>
      <c r="E9" s="127">
        <f t="shared" si="0"/>
        <v>231</v>
      </c>
      <c r="F9" s="127">
        <f t="shared" si="0"/>
        <v>2966</v>
      </c>
      <c r="G9" s="127">
        <f t="shared" si="0"/>
        <v>2798</v>
      </c>
      <c r="H9" s="127">
        <f t="shared" si="0"/>
        <v>168</v>
      </c>
      <c r="I9" s="127">
        <f t="shared" si="0"/>
        <v>788.06467047998012</v>
      </c>
      <c r="J9" s="127">
        <f t="shared" si="0"/>
        <v>788.06467047998012</v>
      </c>
      <c r="K9" s="127">
        <f t="shared" si="0"/>
        <v>0</v>
      </c>
      <c r="L9" s="127">
        <f t="shared" si="0"/>
        <v>1107.575</v>
      </c>
      <c r="M9" s="127">
        <f t="shared" si="0"/>
        <v>1044.575</v>
      </c>
      <c r="N9" s="127">
        <f t="shared" si="0"/>
        <v>63</v>
      </c>
    </row>
    <row r="10" spans="1:14" s="48" customFormat="1" ht="21.75" customHeight="1" x14ac:dyDescent="0.25">
      <c r="A10" s="89" t="s">
        <v>4</v>
      </c>
      <c r="B10" s="90" t="s">
        <v>5</v>
      </c>
      <c r="C10" s="147">
        <f>SUM(C11:C32)</f>
        <v>2620.5749999999998</v>
      </c>
      <c r="D10" s="147">
        <f t="shared" ref="D10:N10" si="1">SUM(D11:D32)</f>
        <v>2501.5749999999998</v>
      </c>
      <c r="E10" s="147">
        <f t="shared" si="1"/>
        <v>119</v>
      </c>
      <c r="F10" s="147">
        <f t="shared" si="1"/>
        <v>1483</v>
      </c>
      <c r="G10" s="147">
        <f t="shared" si="1"/>
        <v>1399</v>
      </c>
      <c r="H10" s="147">
        <f t="shared" si="1"/>
        <v>84</v>
      </c>
      <c r="I10" s="147">
        <f t="shared" si="1"/>
        <v>528</v>
      </c>
      <c r="J10" s="147">
        <f t="shared" si="1"/>
        <v>528</v>
      </c>
      <c r="K10" s="147">
        <f t="shared" si="1"/>
        <v>0</v>
      </c>
      <c r="L10" s="147">
        <f t="shared" si="1"/>
        <v>609.57500000000005</v>
      </c>
      <c r="M10" s="147">
        <f t="shared" si="1"/>
        <v>574.57500000000005</v>
      </c>
      <c r="N10" s="147">
        <f t="shared" si="1"/>
        <v>35</v>
      </c>
    </row>
    <row r="11" spans="1:14" s="48" customFormat="1" ht="21.75" customHeight="1" x14ac:dyDescent="0.25">
      <c r="A11" s="87">
        <v>1</v>
      </c>
      <c r="B11" s="88" t="s">
        <v>85</v>
      </c>
      <c r="C11" s="129">
        <v>2138.5749999999998</v>
      </c>
      <c r="D11" s="129">
        <v>2044.575</v>
      </c>
      <c r="E11" s="129">
        <v>94</v>
      </c>
      <c r="F11" s="129">
        <v>1483</v>
      </c>
      <c r="G11" s="129">
        <v>1399</v>
      </c>
      <c r="H11" s="129">
        <v>84</v>
      </c>
      <c r="I11" s="129">
        <v>394</v>
      </c>
      <c r="J11" s="129">
        <v>394</v>
      </c>
      <c r="K11" s="129"/>
      <c r="L11" s="129">
        <v>261.57499999999999</v>
      </c>
      <c r="M11" s="129">
        <v>251.57499999999999</v>
      </c>
      <c r="N11" s="129">
        <v>10</v>
      </c>
    </row>
    <row r="12" spans="1:14" s="48" customFormat="1" ht="42" customHeight="1" x14ac:dyDescent="0.25">
      <c r="A12" s="87">
        <v>2</v>
      </c>
      <c r="B12" s="88" t="s">
        <v>100</v>
      </c>
      <c r="C12" s="129">
        <v>145</v>
      </c>
      <c r="D12" s="129">
        <v>144</v>
      </c>
      <c r="E12" s="129">
        <v>1</v>
      </c>
      <c r="F12" s="129">
        <v>0</v>
      </c>
      <c r="G12" s="129"/>
      <c r="H12" s="129"/>
      <c r="I12" s="129">
        <v>134</v>
      </c>
      <c r="J12" s="129">
        <v>134</v>
      </c>
      <c r="K12" s="129"/>
      <c r="L12" s="129">
        <v>11</v>
      </c>
      <c r="M12" s="129">
        <v>10</v>
      </c>
      <c r="N12" s="129">
        <v>1</v>
      </c>
    </row>
    <row r="13" spans="1:14" s="48" customFormat="1" ht="35.25" customHeight="1" x14ac:dyDescent="0.25">
      <c r="A13" s="87">
        <v>3</v>
      </c>
      <c r="B13" s="88" t="s">
        <v>68</v>
      </c>
      <c r="C13" s="129">
        <v>28</v>
      </c>
      <c r="D13" s="129">
        <v>27</v>
      </c>
      <c r="E13" s="129">
        <v>1</v>
      </c>
      <c r="F13" s="129">
        <v>0</v>
      </c>
      <c r="G13" s="129"/>
      <c r="H13" s="129"/>
      <c r="I13" s="129">
        <v>0</v>
      </c>
      <c r="J13" s="129"/>
      <c r="K13" s="129"/>
      <c r="L13" s="129">
        <v>28</v>
      </c>
      <c r="M13" s="129">
        <v>27</v>
      </c>
      <c r="N13" s="129">
        <v>1</v>
      </c>
    </row>
    <row r="14" spans="1:14" s="48" customFormat="1" ht="21.75" customHeight="1" x14ac:dyDescent="0.25">
      <c r="A14" s="87">
        <v>4</v>
      </c>
      <c r="B14" s="88" t="s">
        <v>82</v>
      </c>
      <c r="C14" s="129">
        <v>11</v>
      </c>
      <c r="D14" s="129">
        <v>10</v>
      </c>
      <c r="E14" s="129">
        <v>1</v>
      </c>
      <c r="F14" s="129">
        <v>0</v>
      </c>
      <c r="G14" s="129"/>
      <c r="H14" s="129"/>
      <c r="I14" s="129">
        <v>0</v>
      </c>
      <c r="J14" s="129"/>
      <c r="K14" s="129"/>
      <c r="L14" s="129">
        <v>11</v>
      </c>
      <c r="M14" s="129">
        <v>10</v>
      </c>
      <c r="N14" s="129">
        <v>1</v>
      </c>
    </row>
    <row r="15" spans="1:14" s="48" customFormat="1" ht="21.75" customHeight="1" x14ac:dyDescent="0.25">
      <c r="A15" s="87">
        <v>5</v>
      </c>
      <c r="B15" s="88" t="s">
        <v>101</v>
      </c>
      <c r="C15" s="129">
        <v>11</v>
      </c>
      <c r="D15" s="129">
        <v>10</v>
      </c>
      <c r="E15" s="129">
        <v>1</v>
      </c>
      <c r="F15" s="129">
        <v>0</v>
      </c>
      <c r="G15" s="129"/>
      <c r="H15" s="129"/>
      <c r="I15" s="129">
        <v>0</v>
      </c>
      <c r="J15" s="129"/>
      <c r="K15" s="129"/>
      <c r="L15" s="129">
        <v>11</v>
      </c>
      <c r="M15" s="129">
        <v>10</v>
      </c>
      <c r="N15" s="129">
        <v>1</v>
      </c>
    </row>
    <row r="16" spans="1:14" s="48" customFormat="1" ht="36" customHeight="1" x14ac:dyDescent="0.25">
      <c r="A16" s="87">
        <v>6</v>
      </c>
      <c r="B16" s="88" t="s">
        <v>84</v>
      </c>
      <c r="C16" s="129">
        <v>11</v>
      </c>
      <c r="D16" s="129">
        <v>10</v>
      </c>
      <c r="E16" s="129">
        <v>1</v>
      </c>
      <c r="F16" s="129">
        <v>0</v>
      </c>
      <c r="G16" s="129"/>
      <c r="H16" s="129"/>
      <c r="I16" s="129">
        <v>0</v>
      </c>
      <c r="J16" s="129"/>
      <c r="K16" s="129"/>
      <c r="L16" s="129">
        <v>11</v>
      </c>
      <c r="M16" s="129">
        <v>10</v>
      </c>
      <c r="N16" s="129">
        <v>1</v>
      </c>
    </row>
    <row r="17" spans="1:14" s="48" customFormat="1" ht="33" customHeight="1" x14ac:dyDescent="0.25">
      <c r="A17" s="87">
        <v>7</v>
      </c>
      <c r="B17" s="88" t="s">
        <v>88</v>
      </c>
      <c r="C17" s="129">
        <v>11</v>
      </c>
      <c r="D17" s="129">
        <v>10</v>
      </c>
      <c r="E17" s="129">
        <v>1</v>
      </c>
      <c r="F17" s="129">
        <v>0</v>
      </c>
      <c r="G17" s="129"/>
      <c r="H17" s="129"/>
      <c r="I17" s="129">
        <v>0</v>
      </c>
      <c r="J17" s="129"/>
      <c r="K17" s="129"/>
      <c r="L17" s="129">
        <v>11</v>
      </c>
      <c r="M17" s="129">
        <v>10</v>
      </c>
      <c r="N17" s="129">
        <v>1</v>
      </c>
    </row>
    <row r="18" spans="1:14" s="48" customFormat="1" ht="21.75" customHeight="1" x14ac:dyDescent="0.25">
      <c r="A18" s="87">
        <v>8</v>
      </c>
      <c r="B18" s="88" t="s">
        <v>92</v>
      </c>
      <c r="C18" s="129">
        <v>11</v>
      </c>
      <c r="D18" s="129">
        <v>10</v>
      </c>
      <c r="E18" s="129">
        <v>1</v>
      </c>
      <c r="F18" s="129">
        <v>0</v>
      </c>
      <c r="G18" s="129"/>
      <c r="H18" s="129"/>
      <c r="I18" s="129">
        <v>0</v>
      </c>
      <c r="J18" s="129"/>
      <c r="K18" s="129"/>
      <c r="L18" s="129">
        <v>11</v>
      </c>
      <c r="M18" s="129">
        <v>10</v>
      </c>
      <c r="N18" s="129">
        <v>1</v>
      </c>
    </row>
    <row r="19" spans="1:14" s="48" customFormat="1" ht="21.75" customHeight="1" x14ac:dyDescent="0.25">
      <c r="A19" s="87">
        <v>9</v>
      </c>
      <c r="B19" s="88" t="s">
        <v>96</v>
      </c>
      <c r="C19" s="129">
        <v>11</v>
      </c>
      <c r="D19" s="129">
        <v>10</v>
      </c>
      <c r="E19" s="129">
        <v>1</v>
      </c>
      <c r="F19" s="129">
        <v>0</v>
      </c>
      <c r="G19" s="129"/>
      <c r="H19" s="129"/>
      <c r="I19" s="129">
        <v>0</v>
      </c>
      <c r="J19" s="129"/>
      <c r="K19" s="129"/>
      <c r="L19" s="129">
        <v>11</v>
      </c>
      <c r="M19" s="129">
        <v>10</v>
      </c>
      <c r="N19" s="129">
        <v>1</v>
      </c>
    </row>
    <row r="20" spans="1:14" s="48" customFormat="1" ht="21.75" customHeight="1" x14ac:dyDescent="0.25">
      <c r="A20" s="87">
        <v>10</v>
      </c>
      <c r="B20" s="88" t="s">
        <v>102</v>
      </c>
      <c r="C20" s="129">
        <v>11</v>
      </c>
      <c r="D20" s="129">
        <v>10</v>
      </c>
      <c r="E20" s="129">
        <v>1</v>
      </c>
      <c r="F20" s="129">
        <v>0</v>
      </c>
      <c r="G20" s="129"/>
      <c r="H20" s="129"/>
      <c r="I20" s="129">
        <v>0</v>
      </c>
      <c r="J20" s="129"/>
      <c r="K20" s="129"/>
      <c r="L20" s="129">
        <v>11</v>
      </c>
      <c r="M20" s="129">
        <v>10</v>
      </c>
      <c r="N20" s="129">
        <v>1</v>
      </c>
    </row>
    <row r="21" spans="1:14" s="48" customFormat="1" ht="31.5" customHeight="1" x14ac:dyDescent="0.25">
      <c r="A21" s="87">
        <v>11</v>
      </c>
      <c r="B21" s="88" t="s">
        <v>103</v>
      </c>
      <c r="C21" s="129">
        <v>111</v>
      </c>
      <c r="D21" s="129">
        <v>106</v>
      </c>
      <c r="E21" s="129">
        <v>5</v>
      </c>
      <c r="F21" s="129">
        <v>0</v>
      </c>
      <c r="G21" s="129"/>
      <c r="H21" s="129"/>
      <c r="I21" s="129">
        <v>0</v>
      </c>
      <c r="J21" s="129"/>
      <c r="K21" s="129"/>
      <c r="L21" s="129">
        <v>111</v>
      </c>
      <c r="M21" s="129">
        <v>106</v>
      </c>
      <c r="N21" s="129">
        <v>5</v>
      </c>
    </row>
    <row r="22" spans="1:14" s="48" customFormat="1" ht="21.75" customHeight="1" x14ac:dyDescent="0.25">
      <c r="A22" s="87">
        <v>12</v>
      </c>
      <c r="B22" s="88" t="s">
        <v>104</v>
      </c>
      <c r="C22" s="129">
        <v>11</v>
      </c>
      <c r="D22" s="129">
        <v>10</v>
      </c>
      <c r="E22" s="129">
        <v>1</v>
      </c>
      <c r="F22" s="129">
        <v>0</v>
      </c>
      <c r="G22" s="129"/>
      <c r="H22" s="129"/>
      <c r="I22" s="129">
        <v>0</v>
      </c>
      <c r="J22" s="129"/>
      <c r="K22" s="129"/>
      <c r="L22" s="129">
        <v>11</v>
      </c>
      <c r="M22" s="129">
        <v>10</v>
      </c>
      <c r="N22" s="129">
        <v>1</v>
      </c>
    </row>
    <row r="23" spans="1:14" s="48" customFormat="1" ht="21.75" customHeight="1" x14ac:dyDescent="0.25">
      <c r="A23" s="87">
        <v>13</v>
      </c>
      <c r="B23" s="88" t="s">
        <v>105</v>
      </c>
      <c r="C23" s="129">
        <v>11</v>
      </c>
      <c r="D23" s="129">
        <v>10</v>
      </c>
      <c r="E23" s="129">
        <v>1</v>
      </c>
      <c r="F23" s="129">
        <v>0</v>
      </c>
      <c r="G23" s="129"/>
      <c r="H23" s="129"/>
      <c r="I23" s="129">
        <v>0</v>
      </c>
      <c r="J23" s="129"/>
      <c r="K23" s="129"/>
      <c r="L23" s="129">
        <v>11</v>
      </c>
      <c r="M23" s="129">
        <v>10</v>
      </c>
      <c r="N23" s="129">
        <v>1</v>
      </c>
    </row>
    <row r="24" spans="1:14" s="48" customFormat="1" ht="21.75" customHeight="1" x14ac:dyDescent="0.25">
      <c r="A24" s="87">
        <v>14</v>
      </c>
      <c r="B24" s="88" t="s">
        <v>106</v>
      </c>
      <c r="C24" s="129">
        <v>11</v>
      </c>
      <c r="D24" s="129">
        <v>10</v>
      </c>
      <c r="E24" s="129">
        <v>1</v>
      </c>
      <c r="F24" s="129">
        <v>0</v>
      </c>
      <c r="G24" s="129"/>
      <c r="H24" s="129"/>
      <c r="I24" s="129">
        <v>0</v>
      </c>
      <c r="J24" s="129"/>
      <c r="K24" s="129"/>
      <c r="L24" s="129">
        <v>11</v>
      </c>
      <c r="M24" s="129">
        <v>10</v>
      </c>
      <c r="N24" s="129">
        <v>1</v>
      </c>
    </row>
    <row r="25" spans="1:14" s="48" customFormat="1" ht="29.25" customHeight="1" x14ac:dyDescent="0.25">
      <c r="A25" s="87">
        <v>15</v>
      </c>
      <c r="B25" s="88" t="s">
        <v>107</v>
      </c>
      <c r="C25" s="129">
        <v>11</v>
      </c>
      <c r="D25" s="129">
        <v>10</v>
      </c>
      <c r="E25" s="129">
        <v>1</v>
      </c>
      <c r="F25" s="129">
        <v>0</v>
      </c>
      <c r="G25" s="129"/>
      <c r="H25" s="129"/>
      <c r="I25" s="129">
        <v>0</v>
      </c>
      <c r="J25" s="129"/>
      <c r="K25" s="129"/>
      <c r="L25" s="129">
        <v>11</v>
      </c>
      <c r="M25" s="129">
        <v>10</v>
      </c>
      <c r="N25" s="129">
        <v>1</v>
      </c>
    </row>
    <row r="26" spans="1:14" s="48" customFormat="1" ht="30.75" customHeight="1" x14ac:dyDescent="0.25">
      <c r="A26" s="87">
        <v>16</v>
      </c>
      <c r="B26" s="88" t="s">
        <v>108</v>
      </c>
      <c r="C26" s="129">
        <v>11</v>
      </c>
      <c r="D26" s="129">
        <v>10</v>
      </c>
      <c r="E26" s="129">
        <v>1</v>
      </c>
      <c r="F26" s="129">
        <v>0</v>
      </c>
      <c r="G26" s="129"/>
      <c r="H26" s="129"/>
      <c r="I26" s="129">
        <v>0</v>
      </c>
      <c r="J26" s="129"/>
      <c r="K26" s="129"/>
      <c r="L26" s="129">
        <v>11</v>
      </c>
      <c r="M26" s="129">
        <v>10</v>
      </c>
      <c r="N26" s="129">
        <v>1</v>
      </c>
    </row>
    <row r="27" spans="1:14" s="48" customFormat="1" ht="21.75" customHeight="1" x14ac:dyDescent="0.25">
      <c r="A27" s="87">
        <v>17</v>
      </c>
      <c r="B27" s="88" t="s">
        <v>83</v>
      </c>
      <c r="C27" s="129">
        <v>11</v>
      </c>
      <c r="D27" s="129">
        <v>10</v>
      </c>
      <c r="E27" s="129">
        <v>1</v>
      </c>
      <c r="F27" s="129">
        <v>0</v>
      </c>
      <c r="G27" s="129"/>
      <c r="H27" s="129"/>
      <c r="I27" s="129">
        <v>0</v>
      </c>
      <c r="J27" s="129"/>
      <c r="K27" s="129"/>
      <c r="L27" s="129">
        <v>11</v>
      </c>
      <c r="M27" s="129">
        <v>10</v>
      </c>
      <c r="N27" s="129">
        <v>1</v>
      </c>
    </row>
    <row r="28" spans="1:14" s="48" customFormat="1" ht="21.75" customHeight="1" x14ac:dyDescent="0.25">
      <c r="A28" s="87">
        <v>18</v>
      </c>
      <c r="B28" s="88" t="s">
        <v>109</v>
      </c>
      <c r="C28" s="129">
        <v>11</v>
      </c>
      <c r="D28" s="129">
        <v>10</v>
      </c>
      <c r="E28" s="129">
        <v>1</v>
      </c>
      <c r="F28" s="129">
        <v>0</v>
      </c>
      <c r="G28" s="129"/>
      <c r="H28" s="129"/>
      <c r="I28" s="129">
        <v>0</v>
      </c>
      <c r="J28" s="129"/>
      <c r="K28" s="129"/>
      <c r="L28" s="129">
        <v>11</v>
      </c>
      <c r="M28" s="129">
        <v>10</v>
      </c>
      <c r="N28" s="129">
        <v>1</v>
      </c>
    </row>
    <row r="29" spans="1:14" s="48" customFormat="1" ht="36.75" customHeight="1" x14ac:dyDescent="0.25">
      <c r="A29" s="87">
        <v>19</v>
      </c>
      <c r="B29" s="88" t="s">
        <v>121</v>
      </c>
      <c r="C29" s="129">
        <v>11</v>
      </c>
      <c r="D29" s="129">
        <v>10</v>
      </c>
      <c r="E29" s="129">
        <v>1</v>
      </c>
      <c r="F29" s="129">
        <v>0</v>
      </c>
      <c r="G29" s="129"/>
      <c r="H29" s="129"/>
      <c r="I29" s="129">
        <v>0</v>
      </c>
      <c r="J29" s="129"/>
      <c r="K29" s="129"/>
      <c r="L29" s="129">
        <v>11</v>
      </c>
      <c r="M29" s="129">
        <v>10</v>
      </c>
      <c r="N29" s="129">
        <v>1</v>
      </c>
    </row>
    <row r="30" spans="1:14" s="48" customFormat="1" ht="21.75" customHeight="1" x14ac:dyDescent="0.25">
      <c r="A30" s="87">
        <v>20</v>
      </c>
      <c r="B30" s="88" t="s">
        <v>110</v>
      </c>
      <c r="C30" s="129">
        <v>11</v>
      </c>
      <c r="D30" s="129">
        <v>10</v>
      </c>
      <c r="E30" s="129">
        <v>1</v>
      </c>
      <c r="F30" s="129">
        <v>0</v>
      </c>
      <c r="G30" s="129"/>
      <c r="H30" s="129"/>
      <c r="I30" s="129">
        <v>0</v>
      </c>
      <c r="J30" s="129"/>
      <c r="K30" s="129"/>
      <c r="L30" s="129">
        <v>11</v>
      </c>
      <c r="M30" s="129">
        <v>10</v>
      </c>
      <c r="N30" s="129">
        <v>1</v>
      </c>
    </row>
    <row r="31" spans="1:14" s="48" customFormat="1" ht="21.75" customHeight="1" x14ac:dyDescent="0.25">
      <c r="A31" s="87">
        <v>21</v>
      </c>
      <c r="B31" s="88" t="s">
        <v>111</v>
      </c>
      <c r="C31" s="129">
        <v>11</v>
      </c>
      <c r="D31" s="129">
        <v>10</v>
      </c>
      <c r="E31" s="129">
        <v>1</v>
      </c>
      <c r="F31" s="129">
        <v>0</v>
      </c>
      <c r="G31" s="129"/>
      <c r="H31" s="129"/>
      <c r="I31" s="129">
        <v>0</v>
      </c>
      <c r="J31" s="129"/>
      <c r="K31" s="129"/>
      <c r="L31" s="129">
        <v>11</v>
      </c>
      <c r="M31" s="129">
        <v>10</v>
      </c>
      <c r="N31" s="129">
        <v>1</v>
      </c>
    </row>
    <row r="32" spans="1:14" s="48" customFormat="1" ht="21.75" customHeight="1" x14ac:dyDescent="0.25">
      <c r="A32" s="87">
        <v>22</v>
      </c>
      <c r="B32" s="88" t="s">
        <v>112</v>
      </c>
      <c r="C32" s="129">
        <v>11</v>
      </c>
      <c r="D32" s="129">
        <v>10</v>
      </c>
      <c r="E32" s="129">
        <v>1</v>
      </c>
      <c r="F32" s="129">
        <v>0</v>
      </c>
      <c r="G32" s="129"/>
      <c r="H32" s="129"/>
      <c r="I32" s="129">
        <v>0</v>
      </c>
      <c r="J32" s="129"/>
      <c r="K32" s="129"/>
      <c r="L32" s="129">
        <v>11</v>
      </c>
      <c r="M32" s="129">
        <v>10</v>
      </c>
      <c r="N32" s="129">
        <v>1</v>
      </c>
    </row>
    <row r="33" spans="1:19" s="48" customFormat="1" ht="21.75" customHeight="1" x14ac:dyDescent="0.25">
      <c r="A33" s="89" t="s">
        <v>6</v>
      </c>
      <c r="B33" s="90" t="s">
        <v>7</v>
      </c>
      <c r="C33" s="147">
        <f>SUM(C34:C41)</f>
        <v>2241.0646704799801</v>
      </c>
      <c r="D33" s="147">
        <f t="shared" ref="D33:N33" si="2">SUM(D34:D41)</f>
        <v>2129.0646704799801</v>
      </c>
      <c r="E33" s="147">
        <f t="shared" si="2"/>
        <v>112</v>
      </c>
      <c r="F33" s="147">
        <f t="shared" si="2"/>
        <v>1483</v>
      </c>
      <c r="G33" s="147">
        <f t="shared" si="2"/>
        <v>1399</v>
      </c>
      <c r="H33" s="147">
        <f t="shared" si="2"/>
        <v>84</v>
      </c>
      <c r="I33" s="147">
        <f t="shared" si="2"/>
        <v>260.06467047998012</v>
      </c>
      <c r="J33" s="147">
        <f t="shared" si="2"/>
        <v>260.06467047998012</v>
      </c>
      <c r="K33" s="147">
        <f t="shared" si="2"/>
        <v>0</v>
      </c>
      <c r="L33" s="147">
        <f t="shared" si="2"/>
        <v>498</v>
      </c>
      <c r="M33" s="147">
        <f t="shared" si="2"/>
        <v>470</v>
      </c>
      <c r="N33" s="147">
        <f t="shared" si="2"/>
        <v>28</v>
      </c>
      <c r="P33" s="85"/>
      <c r="Q33" s="85"/>
      <c r="R33" s="85"/>
      <c r="S33" s="45"/>
    </row>
    <row r="34" spans="1:19" s="46" customFormat="1" ht="21.75" customHeight="1" x14ac:dyDescent="0.25">
      <c r="A34" s="87">
        <v>1</v>
      </c>
      <c r="B34" s="91" t="s">
        <v>57</v>
      </c>
      <c r="C34" s="129">
        <v>286</v>
      </c>
      <c r="D34" s="129">
        <v>271</v>
      </c>
      <c r="E34" s="129">
        <v>15</v>
      </c>
      <c r="F34" s="129">
        <v>192</v>
      </c>
      <c r="G34" s="129">
        <v>181</v>
      </c>
      <c r="H34" s="129">
        <v>11</v>
      </c>
      <c r="I34" s="129">
        <v>31</v>
      </c>
      <c r="J34" s="129">
        <v>31</v>
      </c>
      <c r="K34" s="129"/>
      <c r="L34" s="129">
        <v>63</v>
      </c>
      <c r="M34" s="129">
        <v>59</v>
      </c>
      <c r="N34" s="129">
        <v>4</v>
      </c>
      <c r="P34" s="62"/>
      <c r="Q34" s="62"/>
      <c r="R34" s="62"/>
      <c r="S34" s="51"/>
    </row>
    <row r="35" spans="1:19" s="46" customFormat="1" ht="21.75" customHeight="1" x14ac:dyDescent="0.25">
      <c r="A35" s="87">
        <v>2</v>
      </c>
      <c r="B35" s="91" t="s">
        <v>58</v>
      </c>
      <c r="C35" s="129">
        <v>377</v>
      </c>
      <c r="D35" s="129">
        <v>357</v>
      </c>
      <c r="E35" s="129">
        <v>20</v>
      </c>
      <c r="F35" s="129">
        <v>275</v>
      </c>
      <c r="G35" s="129">
        <v>259</v>
      </c>
      <c r="H35" s="129">
        <v>16</v>
      </c>
      <c r="I35" s="129">
        <v>32</v>
      </c>
      <c r="J35" s="129">
        <v>32</v>
      </c>
      <c r="K35" s="129"/>
      <c r="L35" s="129">
        <v>70</v>
      </c>
      <c r="M35" s="129">
        <v>66</v>
      </c>
      <c r="N35" s="129">
        <v>4</v>
      </c>
      <c r="P35" s="62"/>
      <c r="Q35" s="62"/>
      <c r="R35" s="62"/>
      <c r="S35" s="51"/>
    </row>
    <row r="36" spans="1:19" s="46" customFormat="1" ht="21.75" customHeight="1" x14ac:dyDescent="0.25">
      <c r="A36" s="87">
        <v>3</v>
      </c>
      <c r="B36" s="91" t="s">
        <v>59</v>
      </c>
      <c r="C36" s="129">
        <v>234</v>
      </c>
      <c r="D36" s="129">
        <v>223</v>
      </c>
      <c r="E36" s="129">
        <v>11</v>
      </c>
      <c r="F36" s="129">
        <v>138</v>
      </c>
      <c r="G36" s="129">
        <v>130</v>
      </c>
      <c r="H36" s="129">
        <v>8</v>
      </c>
      <c r="I36" s="129">
        <v>35</v>
      </c>
      <c r="J36" s="129">
        <v>35</v>
      </c>
      <c r="K36" s="129"/>
      <c r="L36" s="129">
        <v>61</v>
      </c>
      <c r="M36" s="129">
        <v>58</v>
      </c>
      <c r="N36" s="129">
        <v>3</v>
      </c>
      <c r="P36" s="62"/>
      <c r="Q36" s="62"/>
      <c r="R36" s="62"/>
      <c r="S36" s="51"/>
    </row>
    <row r="37" spans="1:19" s="46" customFormat="1" ht="21.75" customHeight="1" x14ac:dyDescent="0.25">
      <c r="A37" s="87">
        <v>4</v>
      </c>
      <c r="B37" s="91" t="s">
        <v>60</v>
      </c>
      <c r="C37" s="129">
        <v>286</v>
      </c>
      <c r="D37" s="129">
        <v>272</v>
      </c>
      <c r="E37" s="129">
        <v>14</v>
      </c>
      <c r="F37" s="129">
        <v>192</v>
      </c>
      <c r="G37" s="129">
        <v>181</v>
      </c>
      <c r="H37" s="129">
        <v>11</v>
      </c>
      <c r="I37" s="129">
        <v>32</v>
      </c>
      <c r="J37" s="129">
        <v>32</v>
      </c>
      <c r="K37" s="129"/>
      <c r="L37" s="129">
        <v>62</v>
      </c>
      <c r="M37" s="129">
        <v>59</v>
      </c>
      <c r="N37" s="129">
        <v>3</v>
      </c>
      <c r="P37" s="62"/>
      <c r="Q37" s="62"/>
      <c r="R37" s="62"/>
      <c r="S37" s="51"/>
    </row>
    <row r="38" spans="1:19" s="46" customFormat="1" ht="21.75" customHeight="1" x14ac:dyDescent="0.25">
      <c r="A38" s="87">
        <v>5</v>
      </c>
      <c r="B38" s="91" t="s">
        <v>61</v>
      </c>
      <c r="C38" s="129">
        <v>376</v>
      </c>
      <c r="D38" s="129">
        <v>358</v>
      </c>
      <c r="E38" s="129">
        <v>18</v>
      </c>
      <c r="F38" s="129">
        <v>233</v>
      </c>
      <c r="G38" s="129">
        <v>220</v>
      </c>
      <c r="H38" s="129">
        <v>13</v>
      </c>
      <c r="I38" s="129">
        <v>51</v>
      </c>
      <c r="J38" s="129">
        <v>51</v>
      </c>
      <c r="K38" s="129"/>
      <c r="L38" s="129">
        <v>92</v>
      </c>
      <c r="M38" s="129">
        <v>87</v>
      </c>
      <c r="N38" s="129">
        <v>5</v>
      </c>
      <c r="P38" s="62"/>
      <c r="Q38" s="62"/>
      <c r="R38" s="62"/>
      <c r="S38" s="51"/>
    </row>
    <row r="39" spans="1:19" s="46" customFormat="1" ht="21.75" customHeight="1" x14ac:dyDescent="0.25">
      <c r="A39" s="87">
        <v>6</v>
      </c>
      <c r="B39" s="91" t="s">
        <v>62</v>
      </c>
      <c r="C39" s="129">
        <v>243</v>
      </c>
      <c r="D39" s="129">
        <v>231</v>
      </c>
      <c r="E39" s="129">
        <v>12</v>
      </c>
      <c r="F39" s="129">
        <v>138</v>
      </c>
      <c r="G39" s="129">
        <v>130</v>
      </c>
      <c r="H39" s="129">
        <v>8</v>
      </c>
      <c r="I39" s="129">
        <v>39</v>
      </c>
      <c r="J39" s="129">
        <v>39</v>
      </c>
      <c r="K39" s="129"/>
      <c r="L39" s="129">
        <v>66</v>
      </c>
      <c r="M39" s="129">
        <v>62</v>
      </c>
      <c r="N39" s="129">
        <v>4</v>
      </c>
      <c r="P39" s="62"/>
      <c r="Q39" s="62"/>
      <c r="R39" s="62"/>
      <c r="S39" s="51"/>
    </row>
    <row r="40" spans="1:19" s="46" customFormat="1" ht="21.75" customHeight="1" x14ac:dyDescent="0.25">
      <c r="A40" s="87">
        <v>7</v>
      </c>
      <c r="B40" s="91" t="s">
        <v>63</v>
      </c>
      <c r="C40" s="129">
        <v>318</v>
      </c>
      <c r="D40" s="129">
        <v>303</v>
      </c>
      <c r="E40" s="129">
        <v>15</v>
      </c>
      <c r="F40" s="129">
        <v>205</v>
      </c>
      <c r="G40" s="129">
        <v>194</v>
      </c>
      <c r="H40" s="129">
        <v>11</v>
      </c>
      <c r="I40" s="129">
        <v>40</v>
      </c>
      <c r="J40" s="129">
        <v>40</v>
      </c>
      <c r="K40" s="129"/>
      <c r="L40" s="129">
        <v>73</v>
      </c>
      <c r="M40" s="129">
        <v>69</v>
      </c>
      <c r="N40" s="129">
        <v>4</v>
      </c>
      <c r="P40" s="62"/>
      <c r="Q40" s="62"/>
      <c r="R40" s="62"/>
      <c r="S40" s="51"/>
    </row>
    <row r="41" spans="1:19" s="46" customFormat="1" ht="21.75" customHeight="1" x14ac:dyDescent="0.25">
      <c r="A41" s="92">
        <v>8</v>
      </c>
      <c r="B41" s="93" t="s">
        <v>64</v>
      </c>
      <c r="C41" s="131">
        <v>121.06467047998011</v>
      </c>
      <c r="D41" s="131">
        <v>114.06467047998011</v>
      </c>
      <c r="E41" s="131">
        <v>7</v>
      </c>
      <c r="F41" s="131">
        <v>110</v>
      </c>
      <c r="G41" s="131">
        <v>104</v>
      </c>
      <c r="H41" s="131">
        <v>6</v>
      </c>
      <c r="I41" s="131">
        <v>6.4670479980104445E-2</v>
      </c>
      <c r="J41" s="131">
        <v>6.4670479980104445E-2</v>
      </c>
      <c r="K41" s="131"/>
      <c r="L41" s="131">
        <v>11</v>
      </c>
      <c r="M41" s="131">
        <v>10</v>
      </c>
      <c r="N41" s="131">
        <v>1</v>
      </c>
      <c r="P41" s="62"/>
      <c r="Q41" s="62"/>
      <c r="R41" s="62"/>
      <c r="S41" s="51"/>
    </row>
    <row r="42" spans="1:19" ht="16.5" customHeight="1" x14ac:dyDescent="0.25"/>
    <row r="43" spans="1:19" ht="15.75" customHeight="1" x14ac:dyDescent="0.25"/>
    <row r="45" spans="1:19" ht="16.5" customHeight="1" x14ac:dyDescent="0.25"/>
    <row r="48" spans="1:19" ht="16.5" customHeight="1" x14ac:dyDescent="0.25"/>
  </sheetData>
  <mergeCells count="23">
    <mergeCell ref="A9:B9"/>
    <mergeCell ref="A1:N1"/>
    <mergeCell ref="A2:N2"/>
    <mergeCell ref="L3:N3"/>
    <mergeCell ref="A4:A8"/>
    <mergeCell ref="B4:B8"/>
    <mergeCell ref="F3:H3"/>
    <mergeCell ref="I3:K3"/>
    <mergeCell ref="D7:E7"/>
    <mergeCell ref="F7:F8"/>
    <mergeCell ref="G7:H7"/>
    <mergeCell ref="I7:I8"/>
    <mergeCell ref="J7:K7"/>
    <mergeCell ref="L7:L8"/>
    <mergeCell ref="C4:E6"/>
    <mergeCell ref="C7:C8"/>
    <mergeCell ref="M7:N7"/>
    <mergeCell ref="F4:N4"/>
    <mergeCell ref="F5:K5"/>
    <mergeCell ref="L5:N5"/>
    <mergeCell ref="F6:H6"/>
    <mergeCell ref="I6:K6"/>
    <mergeCell ref="L6:N6"/>
  </mergeCells>
  <pageMargins left="0.70866141732283505" right="0.28999999999999998" top="0.67" bottom="0.55000000000000004" header="0.39370078740157499" footer="0.24"/>
  <pageSetup paperSize="9" scale="120" firstPageNumber="13" fitToHeight="0" orientation="landscape" r:id="rId1"/>
  <headerFooter>
    <oddHeader>&amp;RBiểu 4.9</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zoomScaleNormal="100" workbookViewId="0">
      <selection sqref="A1:XFD1"/>
    </sheetView>
  </sheetViews>
  <sheetFormatPr defaultColWidth="9" defaultRowHeight="15.75" x14ac:dyDescent="0.25"/>
  <cols>
    <col min="1" max="1" width="5.5" style="10" customWidth="1"/>
    <col min="2" max="2" width="52.125" style="10" customWidth="1"/>
    <col min="3" max="3" width="12.375" style="10" customWidth="1"/>
    <col min="4" max="4" width="10.125" style="10" customWidth="1"/>
    <col min="5" max="5" width="10.75" style="10" customWidth="1"/>
    <col min="6" max="6" width="16.875" style="10" customWidth="1"/>
    <col min="7" max="7" width="9.75" style="10" customWidth="1"/>
    <col min="8" max="16384" width="9" style="10"/>
  </cols>
  <sheetData>
    <row r="1" spans="1:15" ht="41.25" customHeight="1" x14ac:dyDescent="0.25">
      <c r="A1" s="179" t="s">
        <v>0</v>
      </c>
      <c r="B1" s="179"/>
      <c r="C1" s="179"/>
      <c r="D1" s="179"/>
      <c r="E1" s="179"/>
      <c r="F1" s="179"/>
      <c r="G1" s="9"/>
      <c r="H1" s="9"/>
      <c r="I1" s="9"/>
      <c r="J1" s="9"/>
      <c r="K1" s="9"/>
      <c r="L1" s="9"/>
      <c r="M1" s="9"/>
      <c r="N1" s="9"/>
      <c r="O1" s="9"/>
    </row>
    <row r="2" spans="1:15" ht="24" customHeight="1" x14ac:dyDescent="0.25">
      <c r="A2" s="180"/>
      <c r="B2" s="180"/>
      <c r="C2" s="180"/>
      <c r="D2" s="180"/>
      <c r="E2" s="180"/>
      <c r="F2" s="180"/>
      <c r="G2" s="11"/>
      <c r="H2" s="11"/>
      <c r="I2" s="11"/>
      <c r="J2" s="11"/>
      <c r="K2" s="11"/>
      <c r="L2" s="11"/>
      <c r="M2" s="11"/>
      <c r="N2" s="11"/>
      <c r="O2" s="11"/>
    </row>
    <row r="3" spans="1:15" ht="21.75" customHeight="1" x14ac:dyDescent="0.25">
      <c r="A3" s="181" t="s">
        <v>1</v>
      </c>
      <c r="B3" s="181"/>
      <c r="C3" s="181"/>
      <c r="D3" s="181"/>
      <c r="E3" s="181"/>
      <c r="F3" s="181"/>
      <c r="G3" s="12"/>
      <c r="H3" s="12"/>
      <c r="I3" s="12"/>
      <c r="J3" s="12"/>
      <c r="K3" s="12"/>
      <c r="L3" s="12"/>
      <c r="M3" s="12"/>
      <c r="N3" s="12"/>
      <c r="O3" s="12"/>
    </row>
    <row r="4" spans="1:15" ht="15" customHeight="1" x14ac:dyDescent="0.25">
      <c r="E4" s="173" t="s">
        <v>19</v>
      </c>
      <c r="F4" s="173"/>
    </row>
    <row r="5" spans="1:15" ht="15.75" customHeight="1" x14ac:dyDescent="0.25">
      <c r="A5" s="175" t="s">
        <v>2</v>
      </c>
      <c r="B5" s="175" t="s">
        <v>20</v>
      </c>
      <c r="C5" s="175" t="s">
        <v>17</v>
      </c>
      <c r="D5" s="177" t="s">
        <v>52</v>
      </c>
      <c r="E5" s="178"/>
      <c r="F5" s="175" t="s">
        <v>21</v>
      </c>
    </row>
    <row r="6" spans="1:15" ht="55.5" customHeight="1" x14ac:dyDescent="0.25">
      <c r="A6" s="176"/>
      <c r="B6" s="176"/>
      <c r="C6" s="176"/>
      <c r="D6" s="13" t="s">
        <v>16</v>
      </c>
      <c r="E6" s="14" t="s">
        <v>74</v>
      </c>
      <c r="F6" s="176"/>
    </row>
    <row r="7" spans="1:15" x14ac:dyDescent="0.25">
      <c r="A7" s="15" t="s">
        <v>22</v>
      </c>
      <c r="B7" s="15" t="s">
        <v>23</v>
      </c>
      <c r="C7" s="15" t="s">
        <v>120</v>
      </c>
      <c r="D7" s="15">
        <v>2</v>
      </c>
      <c r="E7" s="15">
        <v>3</v>
      </c>
      <c r="F7" s="15">
        <v>4</v>
      </c>
    </row>
    <row r="8" spans="1:15" x14ac:dyDescent="0.25">
      <c r="A8" s="174" t="s">
        <v>24</v>
      </c>
      <c r="B8" s="174"/>
      <c r="C8" s="16">
        <f>C9+C13+C17+C19+C24+C25+C26+C27+C29</f>
        <v>144068</v>
      </c>
      <c r="D8" s="16">
        <f t="shared" ref="D8:E8" si="0">D9+D13+D17+D19+D24+D25+D26+D27+D29</f>
        <v>140255</v>
      </c>
      <c r="E8" s="16">
        <f t="shared" si="0"/>
        <v>3813</v>
      </c>
      <c r="F8" s="17"/>
    </row>
    <row r="9" spans="1:15" ht="31.5" x14ac:dyDescent="0.25">
      <c r="A9" s="18">
        <v>1</v>
      </c>
      <c r="B9" s="19" t="s">
        <v>25</v>
      </c>
      <c r="C9" s="20">
        <f>SUM(D9:E9)</f>
        <v>3930</v>
      </c>
      <c r="D9" s="20">
        <v>3738</v>
      </c>
      <c r="E9" s="20">
        <v>192</v>
      </c>
      <c r="F9" s="21" t="s">
        <v>53</v>
      </c>
    </row>
    <row r="10" spans="1:15" s="12" customFormat="1" x14ac:dyDescent="0.25">
      <c r="A10" s="22" t="s">
        <v>26</v>
      </c>
      <c r="B10" s="23" t="s">
        <v>27</v>
      </c>
      <c r="C10" s="24">
        <f>SUM(D10:E10)</f>
        <v>2460</v>
      </c>
      <c r="D10" s="24">
        <v>2338</v>
      </c>
      <c r="E10" s="24">
        <v>122</v>
      </c>
      <c r="F10" s="25"/>
    </row>
    <row r="11" spans="1:15" ht="31.5" x14ac:dyDescent="0.25">
      <c r="A11" s="18" t="s">
        <v>28</v>
      </c>
      <c r="B11" s="19" t="s">
        <v>29</v>
      </c>
      <c r="C11" s="20">
        <f t="shared" ref="C11:C32" si="1">SUM(D11:E11)</f>
        <v>2460</v>
      </c>
      <c r="D11" s="20">
        <v>2338</v>
      </c>
      <c r="E11" s="20">
        <v>122</v>
      </c>
      <c r="F11" s="21"/>
    </row>
    <row r="12" spans="1:15" s="12" customFormat="1" ht="21.75" customHeight="1" x14ac:dyDescent="0.25">
      <c r="A12" s="22" t="s">
        <v>30</v>
      </c>
      <c r="B12" s="23" t="s">
        <v>31</v>
      </c>
      <c r="C12" s="24">
        <f t="shared" si="1"/>
        <v>1470</v>
      </c>
      <c r="D12" s="24">
        <v>1400</v>
      </c>
      <c r="E12" s="24">
        <v>70</v>
      </c>
      <c r="F12" s="25"/>
      <c r="J12" s="117"/>
    </row>
    <row r="13" spans="1:15" ht="47.25" x14ac:dyDescent="0.25">
      <c r="A13" s="18">
        <v>2</v>
      </c>
      <c r="B13" s="19" t="s">
        <v>32</v>
      </c>
      <c r="C13" s="20">
        <f t="shared" si="1"/>
        <v>75685</v>
      </c>
      <c r="D13" s="20">
        <v>75133</v>
      </c>
      <c r="E13" s="20">
        <v>552</v>
      </c>
      <c r="F13" s="21" t="s">
        <v>54</v>
      </c>
    </row>
    <row r="14" spans="1:15" s="12" customFormat="1" ht="31.5" x14ac:dyDescent="0.25">
      <c r="A14" s="22" t="s">
        <v>26</v>
      </c>
      <c r="B14" s="23" t="s">
        <v>33</v>
      </c>
      <c r="C14" s="24">
        <f t="shared" si="1"/>
        <v>72328</v>
      </c>
      <c r="D14" s="24">
        <v>72328</v>
      </c>
      <c r="E14" s="24">
        <v>0</v>
      </c>
      <c r="F14" s="23"/>
    </row>
    <row r="15" spans="1:15" s="12" customFormat="1" ht="63" x14ac:dyDescent="0.25">
      <c r="A15" s="22" t="s">
        <v>26</v>
      </c>
      <c r="B15" s="23" t="s">
        <v>34</v>
      </c>
      <c r="C15" s="24">
        <f t="shared" si="1"/>
        <v>3357</v>
      </c>
      <c r="D15" s="24">
        <v>2805</v>
      </c>
      <c r="E15" s="24">
        <v>552</v>
      </c>
      <c r="F15" s="23"/>
    </row>
    <row r="16" spans="1:15" x14ac:dyDescent="0.25">
      <c r="A16" s="22" t="s">
        <v>28</v>
      </c>
      <c r="B16" s="19" t="s">
        <v>35</v>
      </c>
      <c r="C16" s="20">
        <f t="shared" si="1"/>
        <v>3357</v>
      </c>
      <c r="D16" s="20">
        <v>2805</v>
      </c>
      <c r="E16" s="20">
        <v>552</v>
      </c>
      <c r="F16" s="19"/>
    </row>
    <row r="17" spans="1:6" ht="47.25" x14ac:dyDescent="0.25">
      <c r="A17" s="18">
        <v>3</v>
      </c>
      <c r="B17" s="19" t="s">
        <v>36</v>
      </c>
      <c r="C17" s="20">
        <f t="shared" si="1"/>
        <v>9083</v>
      </c>
      <c r="D17" s="20">
        <v>8650</v>
      </c>
      <c r="E17" s="20">
        <v>433</v>
      </c>
      <c r="F17" s="21" t="s">
        <v>113</v>
      </c>
    </row>
    <row r="18" spans="1:6" s="12" customFormat="1" ht="32.25" customHeight="1" x14ac:dyDescent="0.25">
      <c r="A18" s="22"/>
      <c r="B18" s="23" t="s">
        <v>37</v>
      </c>
      <c r="C18" s="24">
        <f t="shared" si="1"/>
        <v>9083</v>
      </c>
      <c r="D18" s="24">
        <v>8650</v>
      </c>
      <c r="E18" s="24">
        <v>433</v>
      </c>
      <c r="F18" s="23"/>
    </row>
    <row r="19" spans="1:6" ht="31.5" x14ac:dyDescent="0.25">
      <c r="A19" s="18">
        <v>4</v>
      </c>
      <c r="B19" s="19" t="s">
        <v>38</v>
      </c>
      <c r="C19" s="20">
        <f t="shared" si="1"/>
        <v>32376</v>
      </c>
      <c r="D19" s="20">
        <v>30834</v>
      </c>
      <c r="E19" s="20">
        <v>1542</v>
      </c>
      <c r="F19" s="21" t="s">
        <v>114</v>
      </c>
    </row>
    <row r="20" spans="1:6" s="12" customFormat="1" ht="63" x14ac:dyDescent="0.25">
      <c r="A20" s="22" t="s">
        <v>26</v>
      </c>
      <c r="B20" s="23" t="s">
        <v>39</v>
      </c>
      <c r="C20" s="24">
        <f t="shared" si="1"/>
        <v>5036</v>
      </c>
      <c r="D20" s="24">
        <v>4698</v>
      </c>
      <c r="E20" s="24">
        <v>338</v>
      </c>
      <c r="F20" s="23"/>
    </row>
    <row r="21" spans="1:6" s="12" customFormat="1" ht="47.25" x14ac:dyDescent="0.25">
      <c r="A21" s="22" t="s">
        <v>26</v>
      </c>
      <c r="B21" s="23" t="s">
        <v>40</v>
      </c>
      <c r="C21" s="24">
        <f t="shared" si="1"/>
        <v>4228</v>
      </c>
      <c r="D21" s="24">
        <v>4228</v>
      </c>
      <c r="E21" s="24">
        <v>0</v>
      </c>
      <c r="F21" s="23"/>
    </row>
    <row r="22" spans="1:6" s="12" customFormat="1" ht="47.25" x14ac:dyDescent="0.25">
      <c r="A22" s="22" t="s">
        <v>26</v>
      </c>
      <c r="B22" s="23" t="s">
        <v>41</v>
      </c>
      <c r="C22" s="24">
        <f t="shared" si="1"/>
        <v>17912</v>
      </c>
      <c r="D22" s="24">
        <v>16708</v>
      </c>
      <c r="E22" s="24">
        <v>1204</v>
      </c>
      <c r="F22" s="23"/>
    </row>
    <row r="23" spans="1:6" s="12" customFormat="1" ht="31.5" x14ac:dyDescent="0.25">
      <c r="A23" s="22" t="s">
        <v>26</v>
      </c>
      <c r="B23" s="23" t="s">
        <v>42</v>
      </c>
      <c r="C23" s="24">
        <f t="shared" si="1"/>
        <v>5200</v>
      </c>
      <c r="D23" s="24">
        <v>5200</v>
      </c>
      <c r="E23" s="24">
        <v>0</v>
      </c>
      <c r="F23" s="23"/>
    </row>
    <row r="24" spans="1:6" ht="31.5" x14ac:dyDescent="0.25">
      <c r="A24" s="18">
        <v>5</v>
      </c>
      <c r="B24" s="19" t="s">
        <v>43</v>
      </c>
      <c r="C24" s="20">
        <f t="shared" si="1"/>
        <v>3800</v>
      </c>
      <c r="D24" s="20">
        <v>3619</v>
      </c>
      <c r="E24" s="20">
        <v>181</v>
      </c>
      <c r="F24" s="21" t="s">
        <v>115</v>
      </c>
    </row>
    <row r="25" spans="1:6" ht="31.5" x14ac:dyDescent="0.25">
      <c r="A25" s="18">
        <v>6</v>
      </c>
      <c r="B25" s="19" t="s">
        <v>44</v>
      </c>
      <c r="C25" s="20">
        <f t="shared" si="1"/>
        <v>3640</v>
      </c>
      <c r="D25" s="20">
        <v>3467</v>
      </c>
      <c r="E25" s="20">
        <v>173</v>
      </c>
      <c r="F25" s="21" t="s">
        <v>116</v>
      </c>
    </row>
    <row r="26" spans="1:6" ht="31.5" x14ac:dyDescent="0.25">
      <c r="A26" s="18">
        <v>7</v>
      </c>
      <c r="B26" s="19" t="s">
        <v>45</v>
      </c>
      <c r="C26" s="20">
        <f t="shared" si="1"/>
        <v>9046</v>
      </c>
      <c r="D26" s="20">
        <v>8615</v>
      </c>
      <c r="E26" s="20">
        <v>431</v>
      </c>
      <c r="F26" s="21" t="s">
        <v>117</v>
      </c>
    </row>
    <row r="27" spans="1:6" ht="31.5" x14ac:dyDescent="0.25">
      <c r="A27" s="18">
        <v>8</v>
      </c>
      <c r="B27" s="19" t="s">
        <v>46</v>
      </c>
      <c r="C27" s="20">
        <f t="shared" si="1"/>
        <v>1646</v>
      </c>
      <c r="D27" s="20">
        <v>1568</v>
      </c>
      <c r="E27" s="20">
        <v>78</v>
      </c>
      <c r="F27" s="21" t="s">
        <v>118</v>
      </c>
    </row>
    <row r="28" spans="1:6" s="12" customFormat="1" ht="32.25" customHeight="1" x14ac:dyDescent="0.25">
      <c r="A28" s="22"/>
      <c r="B28" s="23" t="s">
        <v>47</v>
      </c>
      <c r="C28" s="24">
        <f t="shared" si="1"/>
        <v>1646</v>
      </c>
      <c r="D28" s="24">
        <v>1568</v>
      </c>
      <c r="E28" s="24">
        <v>78</v>
      </c>
      <c r="F28" s="26"/>
    </row>
    <row r="29" spans="1:6" ht="47.25" x14ac:dyDescent="0.25">
      <c r="A29" s="18">
        <v>9</v>
      </c>
      <c r="B29" s="19" t="s">
        <v>48</v>
      </c>
      <c r="C29" s="20">
        <f t="shared" si="1"/>
        <v>4862</v>
      </c>
      <c r="D29" s="20">
        <v>4631</v>
      </c>
      <c r="E29" s="20">
        <v>231</v>
      </c>
      <c r="F29" s="21" t="s">
        <v>119</v>
      </c>
    </row>
    <row r="30" spans="1:6" s="12" customFormat="1" ht="110.25" x14ac:dyDescent="0.25">
      <c r="A30" s="22" t="s">
        <v>26</v>
      </c>
      <c r="B30" s="23" t="s">
        <v>49</v>
      </c>
      <c r="C30" s="24">
        <f t="shared" si="1"/>
        <v>2966</v>
      </c>
      <c r="D30" s="24">
        <v>2798</v>
      </c>
      <c r="E30" s="24">
        <v>168</v>
      </c>
      <c r="F30" s="26"/>
    </row>
    <row r="31" spans="1:6" s="12" customFormat="1" ht="47.25" x14ac:dyDescent="0.25">
      <c r="A31" s="22" t="s">
        <v>26</v>
      </c>
      <c r="B31" s="23" t="s">
        <v>50</v>
      </c>
      <c r="C31" s="24">
        <f t="shared" si="1"/>
        <v>788</v>
      </c>
      <c r="D31" s="24">
        <v>788</v>
      </c>
      <c r="E31" s="24">
        <v>0</v>
      </c>
      <c r="F31" s="26"/>
    </row>
    <row r="32" spans="1:6" s="12" customFormat="1" ht="31.5" x14ac:dyDescent="0.25">
      <c r="A32" s="27" t="s">
        <v>26</v>
      </c>
      <c r="B32" s="28" t="s">
        <v>51</v>
      </c>
      <c r="C32" s="29">
        <f t="shared" si="1"/>
        <v>1108</v>
      </c>
      <c r="D32" s="29">
        <v>1045</v>
      </c>
      <c r="E32" s="29">
        <v>63</v>
      </c>
      <c r="F32" s="30"/>
    </row>
  </sheetData>
  <mergeCells count="10">
    <mergeCell ref="A1:F1"/>
    <mergeCell ref="A2:F2"/>
    <mergeCell ref="A3:F3"/>
    <mergeCell ref="B5:B6"/>
    <mergeCell ref="C5:C6"/>
    <mergeCell ref="E4:F4"/>
    <mergeCell ref="A8:B8"/>
    <mergeCell ref="F5:F6"/>
    <mergeCell ref="A5:A6"/>
    <mergeCell ref="D5:E5"/>
  </mergeCells>
  <pageMargins left="0.94488188976377996" right="0.35433070866141703" top="0.8" bottom="0.61" header="0.57999999999999996" footer="0.2"/>
  <pageSetup paperSize="9" scale="77" firstPageNumber="3" fitToHeight="0" orientation="portrait" r:id="rId1"/>
  <headerFooter>
    <oddHeader xml:space="preserve">&amp;RBiểu số 04
</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115" zoomScaleNormal="115" workbookViewId="0">
      <selection sqref="A1:XFD1"/>
    </sheetView>
  </sheetViews>
  <sheetFormatPr defaultColWidth="9" defaultRowHeight="15.75" x14ac:dyDescent="0.25"/>
  <cols>
    <col min="1" max="1" width="6" style="41" customWidth="1"/>
    <col min="2" max="2" width="22.375" style="41" customWidth="1"/>
    <col min="3" max="5" width="8.625" style="41" customWidth="1"/>
    <col min="6" max="11" width="9.5" style="41" customWidth="1"/>
    <col min="12" max="16384" width="9" style="41"/>
  </cols>
  <sheetData>
    <row r="1" spans="1:11" s="32" customFormat="1" ht="26.25" customHeight="1" x14ac:dyDescent="0.25">
      <c r="A1" s="170" t="s">
        <v>71</v>
      </c>
      <c r="B1" s="170"/>
      <c r="C1" s="170"/>
      <c r="D1" s="170"/>
      <c r="E1" s="170"/>
      <c r="F1" s="170"/>
      <c r="G1" s="170"/>
      <c r="H1" s="170"/>
      <c r="I1" s="170"/>
      <c r="J1" s="170"/>
      <c r="K1" s="170"/>
    </row>
    <row r="2" spans="1:11" ht="26.25" customHeight="1" x14ac:dyDescent="0.25">
      <c r="A2" s="182" t="s">
        <v>1</v>
      </c>
      <c r="B2" s="182"/>
      <c r="C2" s="182"/>
      <c r="D2" s="182"/>
      <c r="E2" s="182"/>
      <c r="F2" s="182"/>
      <c r="G2" s="182"/>
      <c r="H2" s="182"/>
      <c r="I2" s="182"/>
      <c r="J2" s="182"/>
      <c r="K2" s="182"/>
    </row>
    <row r="3" spans="1:11" ht="20.25" customHeight="1" x14ac:dyDescent="0.25">
      <c r="A3" s="44"/>
      <c r="B3" s="44"/>
      <c r="C3" s="44"/>
      <c r="D3" s="44"/>
      <c r="E3" s="44"/>
      <c r="F3" s="44"/>
      <c r="G3" s="44"/>
      <c r="H3" s="44"/>
      <c r="I3" s="183" t="s">
        <v>18</v>
      </c>
      <c r="J3" s="183"/>
      <c r="K3" s="183"/>
    </row>
    <row r="4" spans="1:11" ht="19.5" customHeight="1" x14ac:dyDescent="0.25">
      <c r="A4" s="184" t="s">
        <v>2</v>
      </c>
      <c r="B4" s="184" t="s">
        <v>78</v>
      </c>
      <c r="C4" s="187" t="s">
        <v>126</v>
      </c>
      <c r="D4" s="188"/>
      <c r="E4" s="189"/>
      <c r="F4" s="193" t="s">
        <v>9</v>
      </c>
      <c r="G4" s="193"/>
      <c r="H4" s="193"/>
      <c r="I4" s="193"/>
      <c r="J4" s="193"/>
      <c r="K4" s="193"/>
    </row>
    <row r="5" spans="1:11" ht="19.5" customHeight="1" x14ac:dyDescent="0.25">
      <c r="A5" s="185"/>
      <c r="B5" s="185"/>
      <c r="C5" s="190"/>
      <c r="D5" s="191"/>
      <c r="E5" s="192"/>
      <c r="F5" s="193" t="s">
        <v>55</v>
      </c>
      <c r="G5" s="193"/>
      <c r="H5" s="193"/>
      <c r="I5" s="193" t="s">
        <v>14</v>
      </c>
      <c r="J5" s="193"/>
      <c r="K5" s="193"/>
    </row>
    <row r="6" spans="1:11" ht="23.25" customHeight="1" x14ac:dyDescent="0.25">
      <c r="A6" s="185"/>
      <c r="B6" s="185"/>
      <c r="C6" s="193" t="s">
        <v>10</v>
      </c>
      <c r="D6" s="193" t="s">
        <v>52</v>
      </c>
      <c r="E6" s="193"/>
      <c r="F6" s="193" t="s">
        <v>10</v>
      </c>
      <c r="G6" s="193" t="s">
        <v>52</v>
      </c>
      <c r="H6" s="193"/>
      <c r="I6" s="193" t="s">
        <v>10</v>
      </c>
      <c r="J6" s="193" t="s">
        <v>52</v>
      </c>
      <c r="K6" s="193"/>
    </row>
    <row r="7" spans="1:11" ht="47.25" customHeight="1" x14ac:dyDescent="0.25">
      <c r="A7" s="186"/>
      <c r="B7" s="186"/>
      <c r="C7" s="193"/>
      <c r="D7" s="118" t="s">
        <v>75</v>
      </c>
      <c r="E7" s="118" t="s">
        <v>76</v>
      </c>
      <c r="F7" s="193"/>
      <c r="G7" s="118" t="s">
        <v>75</v>
      </c>
      <c r="H7" s="118" t="s">
        <v>76</v>
      </c>
      <c r="I7" s="193"/>
      <c r="J7" s="118" t="s">
        <v>75</v>
      </c>
      <c r="K7" s="118" t="s">
        <v>76</v>
      </c>
    </row>
    <row r="8" spans="1:11" ht="29.25" customHeight="1" x14ac:dyDescent="0.25">
      <c r="A8" s="119"/>
      <c r="B8" s="119" t="s">
        <v>56</v>
      </c>
      <c r="C8" s="120">
        <f t="shared" ref="C8:E8" si="0">SUM(C9:C16)</f>
        <v>3930</v>
      </c>
      <c r="D8" s="120">
        <f t="shared" si="0"/>
        <v>3738</v>
      </c>
      <c r="E8" s="120">
        <f t="shared" si="0"/>
        <v>192</v>
      </c>
      <c r="F8" s="120">
        <f t="shared" ref="F8:K8" si="1">SUM(F9:F16)</f>
        <v>2460</v>
      </c>
      <c r="G8" s="120">
        <f t="shared" si="1"/>
        <v>2338</v>
      </c>
      <c r="H8" s="120">
        <f t="shared" si="1"/>
        <v>122</v>
      </c>
      <c r="I8" s="120">
        <f t="shared" si="1"/>
        <v>1470</v>
      </c>
      <c r="J8" s="120">
        <f t="shared" si="1"/>
        <v>1400</v>
      </c>
      <c r="K8" s="120">
        <f t="shared" si="1"/>
        <v>70</v>
      </c>
    </row>
    <row r="9" spans="1:11" ht="29.25" customHeight="1" x14ac:dyDescent="0.25">
      <c r="A9" s="108">
        <v>1</v>
      </c>
      <c r="B9" s="113" t="s">
        <v>57</v>
      </c>
      <c r="C9" s="121">
        <f>D9+E9</f>
        <v>674</v>
      </c>
      <c r="D9" s="121">
        <f>G9+J9</f>
        <v>641</v>
      </c>
      <c r="E9" s="121">
        <f>H9+K9</f>
        <v>33</v>
      </c>
      <c r="F9" s="122">
        <f>G9+H9</f>
        <v>500</v>
      </c>
      <c r="G9" s="122">
        <v>475</v>
      </c>
      <c r="H9" s="122">
        <v>25</v>
      </c>
      <c r="I9" s="122">
        <f>J9+K9</f>
        <v>174</v>
      </c>
      <c r="J9" s="122">
        <v>166</v>
      </c>
      <c r="K9" s="122">
        <v>8</v>
      </c>
    </row>
    <row r="10" spans="1:11" ht="29.25" customHeight="1" x14ac:dyDescent="0.25">
      <c r="A10" s="123">
        <v>2</v>
      </c>
      <c r="B10" s="113" t="s">
        <v>58</v>
      </c>
      <c r="C10" s="121">
        <f t="shared" ref="C10:C16" si="2">D10+E10</f>
        <v>340</v>
      </c>
      <c r="D10" s="121">
        <f t="shared" ref="D10:E16" si="3">G10+J10</f>
        <v>323</v>
      </c>
      <c r="E10" s="121">
        <f t="shared" si="3"/>
        <v>17</v>
      </c>
      <c r="F10" s="122">
        <f t="shared" ref="F10:F14" si="4">G10+H10</f>
        <v>190</v>
      </c>
      <c r="G10" s="122">
        <v>180</v>
      </c>
      <c r="H10" s="122">
        <v>10</v>
      </c>
      <c r="I10" s="122">
        <f t="shared" ref="I10:I16" si="5">J10+K10</f>
        <v>150</v>
      </c>
      <c r="J10" s="122">
        <v>143</v>
      </c>
      <c r="K10" s="122">
        <v>7</v>
      </c>
    </row>
    <row r="11" spans="1:11" ht="29.25" customHeight="1" x14ac:dyDescent="0.25">
      <c r="A11" s="108">
        <v>3</v>
      </c>
      <c r="B11" s="113" t="s">
        <v>59</v>
      </c>
      <c r="C11" s="121">
        <f t="shared" si="2"/>
        <v>210</v>
      </c>
      <c r="D11" s="121">
        <f t="shared" si="3"/>
        <v>200</v>
      </c>
      <c r="E11" s="121">
        <f t="shared" si="3"/>
        <v>10</v>
      </c>
      <c r="F11" s="122">
        <f t="shared" si="4"/>
        <v>0</v>
      </c>
      <c r="G11" s="122">
        <v>0</v>
      </c>
      <c r="H11" s="122">
        <v>0</v>
      </c>
      <c r="I11" s="122">
        <f t="shared" si="5"/>
        <v>210</v>
      </c>
      <c r="J11" s="122">
        <v>200</v>
      </c>
      <c r="K11" s="122">
        <v>10</v>
      </c>
    </row>
    <row r="12" spans="1:11" ht="29.25" customHeight="1" x14ac:dyDescent="0.25">
      <c r="A12" s="123">
        <v>4</v>
      </c>
      <c r="B12" s="113" t="s">
        <v>60</v>
      </c>
      <c r="C12" s="121">
        <f t="shared" si="2"/>
        <v>173</v>
      </c>
      <c r="D12" s="121">
        <f t="shared" si="3"/>
        <v>165</v>
      </c>
      <c r="E12" s="121">
        <f t="shared" si="3"/>
        <v>8</v>
      </c>
      <c r="F12" s="122">
        <f t="shared" si="4"/>
        <v>80</v>
      </c>
      <c r="G12" s="122">
        <v>76</v>
      </c>
      <c r="H12" s="122">
        <v>4</v>
      </c>
      <c r="I12" s="122">
        <f>J12+K12</f>
        <v>93</v>
      </c>
      <c r="J12" s="122">
        <v>89</v>
      </c>
      <c r="K12" s="122">
        <v>4</v>
      </c>
    </row>
    <row r="13" spans="1:11" ht="29.25" customHeight="1" x14ac:dyDescent="0.25">
      <c r="A13" s="108">
        <v>5</v>
      </c>
      <c r="B13" s="113" t="s">
        <v>61</v>
      </c>
      <c r="C13" s="121">
        <f t="shared" si="2"/>
        <v>417</v>
      </c>
      <c r="D13" s="121">
        <f t="shared" si="3"/>
        <v>396</v>
      </c>
      <c r="E13" s="121">
        <f t="shared" si="3"/>
        <v>21</v>
      </c>
      <c r="F13" s="122">
        <f t="shared" si="4"/>
        <v>60</v>
      </c>
      <c r="G13" s="122">
        <v>57</v>
      </c>
      <c r="H13" s="122">
        <v>3</v>
      </c>
      <c r="I13" s="122">
        <f t="shared" si="5"/>
        <v>357</v>
      </c>
      <c r="J13" s="122">
        <v>339</v>
      </c>
      <c r="K13" s="122">
        <v>18</v>
      </c>
    </row>
    <row r="14" spans="1:11" ht="29.25" customHeight="1" x14ac:dyDescent="0.25">
      <c r="A14" s="123">
        <v>6</v>
      </c>
      <c r="B14" s="113" t="s">
        <v>62</v>
      </c>
      <c r="C14" s="121">
        <f t="shared" si="2"/>
        <v>1526</v>
      </c>
      <c r="D14" s="121">
        <f t="shared" si="3"/>
        <v>1451</v>
      </c>
      <c r="E14" s="121">
        <f t="shared" si="3"/>
        <v>75</v>
      </c>
      <c r="F14" s="122">
        <f t="shared" si="4"/>
        <v>1340</v>
      </c>
      <c r="G14" s="122">
        <v>1274</v>
      </c>
      <c r="H14" s="122">
        <v>66</v>
      </c>
      <c r="I14" s="122">
        <f t="shared" si="5"/>
        <v>186</v>
      </c>
      <c r="J14" s="122">
        <v>177</v>
      </c>
      <c r="K14" s="122">
        <v>9</v>
      </c>
    </row>
    <row r="15" spans="1:11" ht="29.25" customHeight="1" x14ac:dyDescent="0.25">
      <c r="A15" s="108">
        <v>7</v>
      </c>
      <c r="B15" s="113" t="s">
        <v>63</v>
      </c>
      <c r="C15" s="121">
        <f t="shared" si="2"/>
        <v>584</v>
      </c>
      <c r="D15" s="121">
        <f t="shared" si="3"/>
        <v>556</v>
      </c>
      <c r="E15" s="121">
        <f t="shared" si="3"/>
        <v>28</v>
      </c>
      <c r="F15" s="122">
        <f>G15+H15</f>
        <v>290</v>
      </c>
      <c r="G15" s="122">
        <v>276</v>
      </c>
      <c r="H15" s="122">
        <v>14</v>
      </c>
      <c r="I15" s="122">
        <f t="shared" si="5"/>
        <v>294</v>
      </c>
      <c r="J15" s="122">
        <v>280</v>
      </c>
      <c r="K15" s="122">
        <v>14</v>
      </c>
    </row>
    <row r="16" spans="1:11" ht="29.25" customHeight="1" x14ac:dyDescent="0.25">
      <c r="A16" s="124">
        <v>8</v>
      </c>
      <c r="B16" s="115" t="s">
        <v>64</v>
      </c>
      <c r="C16" s="125">
        <f t="shared" si="2"/>
        <v>6</v>
      </c>
      <c r="D16" s="125">
        <f t="shared" si="3"/>
        <v>6</v>
      </c>
      <c r="E16" s="125">
        <f t="shared" si="3"/>
        <v>0</v>
      </c>
      <c r="F16" s="125">
        <v>0</v>
      </c>
      <c r="G16" s="125">
        <v>0</v>
      </c>
      <c r="H16" s="125">
        <v>0</v>
      </c>
      <c r="I16" s="125">
        <f t="shared" si="5"/>
        <v>6</v>
      </c>
      <c r="J16" s="125">
        <v>6</v>
      </c>
      <c r="K16" s="125">
        <v>0</v>
      </c>
    </row>
  </sheetData>
  <mergeCells count="15">
    <mergeCell ref="A1:K1"/>
    <mergeCell ref="A2:K2"/>
    <mergeCell ref="I3:K3"/>
    <mergeCell ref="A4:A7"/>
    <mergeCell ref="B4:B7"/>
    <mergeCell ref="C4:E5"/>
    <mergeCell ref="F4:K4"/>
    <mergeCell ref="F5:H5"/>
    <mergeCell ref="I5:K5"/>
    <mergeCell ref="C6:C7"/>
    <mergeCell ref="D6:E6"/>
    <mergeCell ref="F6:F7"/>
    <mergeCell ref="G6:H6"/>
    <mergeCell ref="I6:I7"/>
    <mergeCell ref="J6:K6"/>
  </mergeCells>
  <pageMargins left="0.95" right="0.42" top="0.59055118110236204" bottom="0.74803149606299202" header="0.39370078740157499" footer="0.31496062992126"/>
  <pageSetup paperSize="9" scale="105" firstPageNumber="4" fitToHeight="0" orientation="landscape" r:id="rId1"/>
  <headerFooter>
    <oddHeader>&amp;RBiểu 4.1</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1"/>
  <sheetViews>
    <sheetView zoomScaleNormal="100" workbookViewId="0">
      <selection activeCell="A3" sqref="A1:K1048576"/>
    </sheetView>
  </sheetViews>
  <sheetFormatPr defaultColWidth="9" defaultRowHeight="15.75" x14ac:dyDescent="0.25"/>
  <cols>
    <col min="1" max="1" width="5.5" style="41" customWidth="1"/>
    <col min="2" max="2" width="29.875" style="41" customWidth="1"/>
    <col min="3" max="3" width="9.375" style="41" customWidth="1"/>
    <col min="4" max="4" width="9.125" style="41" customWidth="1"/>
    <col min="5" max="5" width="9.375" style="41" customWidth="1"/>
    <col min="6" max="11" width="10.5" style="41" customWidth="1"/>
    <col min="12" max="16384" width="9" style="41"/>
  </cols>
  <sheetData>
    <row r="1" spans="1:23" ht="50.25" customHeight="1" x14ac:dyDescent="0.25">
      <c r="A1" s="194" t="s">
        <v>69</v>
      </c>
      <c r="B1" s="194"/>
      <c r="C1" s="194"/>
      <c r="D1" s="194"/>
      <c r="E1" s="194"/>
      <c r="F1" s="194"/>
      <c r="G1" s="194"/>
      <c r="H1" s="194"/>
      <c r="I1" s="194"/>
      <c r="J1" s="194"/>
      <c r="K1" s="194"/>
    </row>
    <row r="2" spans="1:23" ht="24.75" customHeight="1" x14ac:dyDescent="0.25">
      <c r="A2" s="195" t="str">
        <f>'Biểu 4.1'!A2:K2</f>
        <v>(Kèm theo Nghị quyết số             /NQ-HĐND ngày     tháng 7 năm 2022 của Hội đồng nhân dân tỉnh Bắc Kạn)</v>
      </c>
      <c r="B2" s="195"/>
      <c r="C2" s="195"/>
      <c r="D2" s="195"/>
      <c r="E2" s="195"/>
      <c r="F2" s="195"/>
      <c r="G2" s="195"/>
      <c r="H2" s="195"/>
      <c r="I2" s="195"/>
      <c r="J2" s="195"/>
      <c r="K2" s="195"/>
    </row>
    <row r="3" spans="1:23" ht="19.5" customHeight="1" x14ac:dyDescent="0.25">
      <c r="J3" s="199" t="s">
        <v>18</v>
      </c>
      <c r="K3" s="199"/>
    </row>
    <row r="4" spans="1:23" ht="24" customHeight="1" x14ac:dyDescent="0.25">
      <c r="A4" s="197" t="s">
        <v>2</v>
      </c>
      <c r="B4" s="197" t="s">
        <v>70</v>
      </c>
      <c r="C4" s="196" t="s">
        <v>131</v>
      </c>
      <c r="D4" s="196"/>
      <c r="E4" s="196"/>
      <c r="F4" s="196" t="s">
        <v>9</v>
      </c>
      <c r="G4" s="196"/>
      <c r="H4" s="196"/>
      <c r="I4" s="196"/>
      <c r="J4" s="196"/>
      <c r="K4" s="196"/>
      <c r="L4" s="31"/>
      <c r="M4" s="31"/>
      <c r="N4" s="31"/>
    </row>
    <row r="5" spans="1:23" ht="24" customHeight="1" x14ac:dyDescent="0.25">
      <c r="A5" s="197"/>
      <c r="B5" s="197"/>
      <c r="C5" s="196"/>
      <c r="D5" s="196"/>
      <c r="E5" s="196"/>
      <c r="F5" s="196" t="s">
        <v>65</v>
      </c>
      <c r="G5" s="196"/>
      <c r="H5" s="196"/>
      <c r="I5" s="196" t="s">
        <v>12</v>
      </c>
      <c r="J5" s="196"/>
      <c r="K5" s="196"/>
      <c r="L5" s="31"/>
      <c r="M5" s="31"/>
      <c r="N5" s="31"/>
      <c r="O5" s="198"/>
      <c r="P5" s="198"/>
      <c r="Q5" s="198"/>
      <c r="R5" s="198"/>
      <c r="S5" s="198"/>
      <c r="T5" s="198"/>
      <c r="U5" s="198"/>
      <c r="V5" s="198"/>
      <c r="W5" s="198"/>
    </row>
    <row r="6" spans="1:23" ht="24" customHeight="1" x14ac:dyDescent="0.25">
      <c r="A6" s="197"/>
      <c r="B6" s="197"/>
      <c r="C6" s="196"/>
      <c r="D6" s="196"/>
      <c r="E6" s="196"/>
      <c r="F6" s="196" t="s">
        <v>66</v>
      </c>
      <c r="G6" s="196"/>
      <c r="H6" s="196"/>
      <c r="I6" s="196" t="s">
        <v>67</v>
      </c>
      <c r="J6" s="196"/>
      <c r="K6" s="196"/>
      <c r="L6" s="31"/>
      <c r="M6" s="31"/>
      <c r="N6" s="31"/>
      <c r="O6" s="198"/>
      <c r="P6" s="198"/>
      <c r="Q6" s="198"/>
      <c r="R6" s="198"/>
      <c r="S6" s="198"/>
      <c r="T6" s="198"/>
      <c r="U6" s="198"/>
      <c r="V6" s="198"/>
      <c r="W6" s="198"/>
    </row>
    <row r="7" spans="1:23" ht="24" customHeight="1" x14ac:dyDescent="0.25">
      <c r="A7" s="197"/>
      <c r="B7" s="197"/>
      <c r="C7" s="196" t="s">
        <v>10</v>
      </c>
      <c r="D7" s="196" t="s">
        <v>52</v>
      </c>
      <c r="E7" s="196"/>
      <c r="F7" s="196" t="s">
        <v>10</v>
      </c>
      <c r="G7" s="196" t="s">
        <v>52</v>
      </c>
      <c r="H7" s="196"/>
      <c r="I7" s="196" t="s">
        <v>10</v>
      </c>
      <c r="J7" s="196" t="s">
        <v>52</v>
      </c>
      <c r="K7" s="196"/>
      <c r="L7" s="31"/>
      <c r="M7" s="31"/>
      <c r="N7" s="31"/>
    </row>
    <row r="8" spans="1:23" ht="38.25" customHeight="1" x14ac:dyDescent="0.25">
      <c r="A8" s="197"/>
      <c r="B8" s="197"/>
      <c r="C8" s="196"/>
      <c r="D8" s="2" t="s">
        <v>75</v>
      </c>
      <c r="E8" s="2" t="s">
        <v>76</v>
      </c>
      <c r="F8" s="196"/>
      <c r="G8" s="2" t="s">
        <v>75</v>
      </c>
      <c r="H8" s="2" t="s">
        <v>76</v>
      </c>
      <c r="I8" s="196"/>
      <c r="J8" s="2" t="s">
        <v>75</v>
      </c>
      <c r="K8" s="2" t="s">
        <v>76</v>
      </c>
    </row>
    <row r="9" spans="1:23" s="44" customFormat="1" ht="18.75" customHeight="1" x14ac:dyDescent="0.25">
      <c r="A9" s="42" t="s">
        <v>22</v>
      </c>
      <c r="B9" s="42" t="s">
        <v>23</v>
      </c>
      <c r="C9" s="43">
        <v>1</v>
      </c>
      <c r="D9" s="43">
        <v>2</v>
      </c>
      <c r="E9" s="43">
        <v>3</v>
      </c>
      <c r="F9" s="43">
        <v>4</v>
      </c>
      <c r="G9" s="43">
        <v>5</v>
      </c>
      <c r="H9" s="43">
        <v>6</v>
      </c>
      <c r="I9" s="43">
        <v>7</v>
      </c>
      <c r="J9" s="43">
        <v>8</v>
      </c>
      <c r="K9" s="43">
        <v>9</v>
      </c>
    </row>
    <row r="10" spans="1:23" ht="24.75" customHeight="1" x14ac:dyDescent="0.25">
      <c r="A10" s="56"/>
      <c r="B10" s="56" t="s">
        <v>24</v>
      </c>
      <c r="C10" s="3">
        <f>C11+C13</f>
        <v>75685</v>
      </c>
      <c r="D10" s="3">
        <f t="shared" ref="D10:K10" si="0">D11+D13</f>
        <v>75133</v>
      </c>
      <c r="E10" s="3">
        <f t="shared" si="0"/>
        <v>552</v>
      </c>
      <c r="F10" s="3">
        <f t="shared" si="0"/>
        <v>72328</v>
      </c>
      <c r="G10" s="3">
        <f t="shared" si="0"/>
        <v>72328</v>
      </c>
      <c r="H10" s="3">
        <f t="shared" si="0"/>
        <v>0</v>
      </c>
      <c r="I10" s="3">
        <f t="shared" si="0"/>
        <v>3357</v>
      </c>
      <c r="J10" s="3">
        <f t="shared" si="0"/>
        <v>2805</v>
      </c>
      <c r="K10" s="3">
        <f t="shared" si="0"/>
        <v>552</v>
      </c>
      <c r="L10" s="32"/>
      <c r="M10" s="32"/>
      <c r="N10" s="32"/>
    </row>
    <row r="11" spans="1:23" ht="27" customHeight="1" x14ac:dyDescent="0.25">
      <c r="A11" s="57" t="s">
        <v>4</v>
      </c>
      <c r="B11" s="58" t="s">
        <v>5</v>
      </c>
      <c r="C11" s="33">
        <f>C12</f>
        <v>3357</v>
      </c>
      <c r="D11" s="33">
        <f t="shared" ref="D11:K11" si="1">D12</f>
        <v>2805</v>
      </c>
      <c r="E11" s="33">
        <f t="shared" si="1"/>
        <v>552</v>
      </c>
      <c r="F11" s="33">
        <f t="shared" si="1"/>
        <v>0</v>
      </c>
      <c r="G11" s="33">
        <f t="shared" si="1"/>
        <v>0</v>
      </c>
      <c r="H11" s="33">
        <f t="shared" si="1"/>
        <v>0</v>
      </c>
      <c r="I11" s="33">
        <f t="shared" si="1"/>
        <v>3357</v>
      </c>
      <c r="J11" s="33">
        <f t="shared" si="1"/>
        <v>2805</v>
      </c>
      <c r="K11" s="33">
        <f t="shared" si="1"/>
        <v>552</v>
      </c>
      <c r="L11" s="34"/>
      <c r="M11" s="34"/>
      <c r="N11" s="34"/>
    </row>
    <row r="12" spans="1:23" ht="30.75" customHeight="1" x14ac:dyDescent="0.25">
      <c r="A12" s="4">
        <v>1</v>
      </c>
      <c r="B12" s="35" t="s">
        <v>68</v>
      </c>
      <c r="C12" s="6">
        <v>3357</v>
      </c>
      <c r="D12" s="6">
        <v>2805</v>
      </c>
      <c r="E12" s="6">
        <v>552</v>
      </c>
      <c r="F12" s="54">
        <v>0</v>
      </c>
      <c r="G12" s="54"/>
      <c r="H12" s="54"/>
      <c r="I12" s="6">
        <v>3357</v>
      </c>
      <c r="J12" s="6">
        <v>2805</v>
      </c>
      <c r="K12" s="6">
        <v>552</v>
      </c>
      <c r="L12" s="36"/>
      <c r="M12" s="36"/>
      <c r="N12" s="36"/>
    </row>
    <row r="13" spans="1:23" ht="24.75" customHeight="1" x14ac:dyDescent="0.25">
      <c r="A13" s="37" t="s">
        <v>6</v>
      </c>
      <c r="B13" s="38" t="s">
        <v>7</v>
      </c>
      <c r="C13" s="1">
        <f>SUM(C14:C21)</f>
        <v>72328</v>
      </c>
      <c r="D13" s="1">
        <f t="shared" ref="D13:K13" si="2">SUM(D14:D21)</f>
        <v>72328</v>
      </c>
      <c r="E13" s="1">
        <f t="shared" si="2"/>
        <v>0</v>
      </c>
      <c r="F13" s="1">
        <f t="shared" si="2"/>
        <v>72328</v>
      </c>
      <c r="G13" s="1">
        <f t="shared" si="2"/>
        <v>72328</v>
      </c>
      <c r="H13" s="1">
        <f t="shared" si="2"/>
        <v>0</v>
      </c>
      <c r="I13" s="1">
        <f t="shared" si="2"/>
        <v>0</v>
      </c>
      <c r="J13" s="1">
        <f t="shared" si="2"/>
        <v>0</v>
      </c>
      <c r="K13" s="1">
        <f t="shared" si="2"/>
        <v>0</v>
      </c>
      <c r="L13" s="34"/>
      <c r="M13" s="32"/>
      <c r="N13" s="32"/>
    </row>
    <row r="14" spans="1:23" ht="20.25" customHeight="1" x14ac:dyDescent="0.25">
      <c r="A14" s="4">
        <v>1</v>
      </c>
      <c r="B14" s="5" t="s">
        <v>57</v>
      </c>
      <c r="C14" s="6">
        <v>8763</v>
      </c>
      <c r="D14" s="6">
        <v>8763</v>
      </c>
      <c r="E14" s="6">
        <v>0</v>
      </c>
      <c r="F14" s="6">
        <v>8763</v>
      </c>
      <c r="G14" s="6">
        <v>8763</v>
      </c>
      <c r="H14" s="54"/>
      <c r="I14" s="54"/>
      <c r="J14" s="54"/>
      <c r="K14" s="54"/>
      <c r="L14" s="36"/>
      <c r="M14" s="39"/>
    </row>
    <row r="15" spans="1:23" ht="20.25" customHeight="1" x14ac:dyDescent="0.25">
      <c r="A15" s="4">
        <v>2</v>
      </c>
      <c r="B15" s="5" t="s">
        <v>58</v>
      </c>
      <c r="C15" s="6">
        <v>6735</v>
      </c>
      <c r="D15" s="6">
        <v>6735</v>
      </c>
      <c r="E15" s="6">
        <v>0</v>
      </c>
      <c r="F15" s="6">
        <v>6735</v>
      </c>
      <c r="G15" s="6">
        <v>6735</v>
      </c>
      <c r="H15" s="54"/>
      <c r="I15" s="54"/>
      <c r="J15" s="54"/>
      <c r="K15" s="54"/>
      <c r="L15" s="36"/>
      <c r="M15" s="39"/>
    </row>
    <row r="16" spans="1:23" ht="20.25" customHeight="1" x14ac:dyDescent="0.25">
      <c r="A16" s="4">
        <v>3</v>
      </c>
      <c r="B16" s="5" t="s">
        <v>59</v>
      </c>
      <c r="C16" s="6">
        <v>12294</v>
      </c>
      <c r="D16" s="6">
        <v>12294</v>
      </c>
      <c r="E16" s="6">
        <v>0</v>
      </c>
      <c r="F16" s="6">
        <v>12294</v>
      </c>
      <c r="G16" s="6">
        <v>12294</v>
      </c>
      <c r="H16" s="54"/>
      <c r="I16" s="54"/>
      <c r="J16" s="54"/>
      <c r="K16" s="54"/>
      <c r="L16" s="36"/>
      <c r="M16" s="39"/>
    </row>
    <row r="17" spans="1:13" ht="20.25" customHeight="1" x14ac:dyDescent="0.25">
      <c r="A17" s="4">
        <v>4</v>
      </c>
      <c r="B17" s="5" t="s">
        <v>60</v>
      </c>
      <c r="C17" s="6">
        <v>6621</v>
      </c>
      <c r="D17" s="6">
        <v>6621</v>
      </c>
      <c r="E17" s="6">
        <v>0</v>
      </c>
      <c r="F17" s="6">
        <v>6621</v>
      </c>
      <c r="G17" s="6">
        <v>6621</v>
      </c>
      <c r="H17" s="54"/>
      <c r="I17" s="54"/>
      <c r="J17" s="54"/>
      <c r="K17" s="54"/>
      <c r="L17" s="36"/>
      <c r="M17" s="39"/>
    </row>
    <row r="18" spans="1:13" ht="20.25" customHeight="1" x14ac:dyDescent="0.25">
      <c r="A18" s="4">
        <v>5</v>
      </c>
      <c r="B18" s="5" t="s">
        <v>61</v>
      </c>
      <c r="C18" s="6">
        <v>15474</v>
      </c>
      <c r="D18" s="6">
        <v>15474</v>
      </c>
      <c r="E18" s="6">
        <v>0</v>
      </c>
      <c r="F18" s="6">
        <v>15474</v>
      </c>
      <c r="G18" s="6">
        <v>15474</v>
      </c>
      <c r="H18" s="54"/>
      <c r="I18" s="54"/>
      <c r="J18" s="54"/>
      <c r="K18" s="54"/>
      <c r="L18" s="36"/>
      <c r="M18" s="39"/>
    </row>
    <row r="19" spans="1:13" ht="20.25" customHeight="1" x14ac:dyDescent="0.25">
      <c r="A19" s="4">
        <v>6</v>
      </c>
      <c r="B19" s="5" t="s">
        <v>62</v>
      </c>
      <c r="C19" s="6">
        <v>10728</v>
      </c>
      <c r="D19" s="6">
        <v>10728</v>
      </c>
      <c r="E19" s="6">
        <v>0</v>
      </c>
      <c r="F19" s="6">
        <v>10728</v>
      </c>
      <c r="G19" s="6">
        <v>10728</v>
      </c>
      <c r="H19" s="54"/>
      <c r="I19" s="54"/>
      <c r="J19" s="54"/>
      <c r="K19" s="54"/>
      <c r="L19" s="36"/>
      <c r="M19" s="39"/>
    </row>
    <row r="20" spans="1:13" ht="20.25" customHeight="1" x14ac:dyDescent="0.25">
      <c r="A20" s="4">
        <v>7</v>
      </c>
      <c r="B20" s="5" t="s">
        <v>63</v>
      </c>
      <c r="C20" s="6">
        <v>11713</v>
      </c>
      <c r="D20" s="6">
        <v>11713</v>
      </c>
      <c r="E20" s="6">
        <v>0</v>
      </c>
      <c r="F20" s="6">
        <v>11713</v>
      </c>
      <c r="G20" s="6">
        <v>11713</v>
      </c>
      <c r="H20" s="54"/>
      <c r="I20" s="54"/>
      <c r="J20" s="54"/>
      <c r="K20" s="54"/>
      <c r="L20" s="36"/>
      <c r="M20" s="39"/>
    </row>
    <row r="21" spans="1:13" ht="20.25" customHeight="1" x14ac:dyDescent="0.25">
      <c r="A21" s="40">
        <v>8</v>
      </c>
      <c r="B21" s="7" t="s">
        <v>64</v>
      </c>
      <c r="C21" s="8">
        <v>0</v>
      </c>
      <c r="D21" s="8">
        <v>0</v>
      </c>
      <c r="E21" s="8">
        <v>0</v>
      </c>
      <c r="F21" s="8">
        <v>0</v>
      </c>
      <c r="G21" s="8">
        <v>0</v>
      </c>
      <c r="H21" s="55"/>
      <c r="I21" s="55"/>
      <c r="J21" s="55"/>
      <c r="K21" s="55"/>
      <c r="L21" s="36"/>
      <c r="M21" s="39"/>
    </row>
  </sheetData>
  <mergeCells count="18">
    <mergeCell ref="O5:W6"/>
    <mergeCell ref="J3:K3"/>
    <mergeCell ref="C7:C8"/>
    <mergeCell ref="D7:E7"/>
    <mergeCell ref="F7:F8"/>
    <mergeCell ref="G7:H7"/>
    <mergeCell ref="I7:I8"/>
    <mergeCell ref="J7:K7"/>
    <mergeCell ref="A1:K1"/>
    <mergeCell ref="A2:K2"/>
    <mergeCell ref="I5:K5"/>
    <mergeCell ref="F6:H6"/>
    <mergeCell ref="I6:K6"/>
    <mergeCell ref="F5:H5"/>
    <mergeCell ref="A4:A8"/>
    <mergeCell ref="B4:B8"/>
    <mergeCell ref="C4:E6"/>
    <mergeCell ref="F4:K4"/>
  </mergeCells>
  <pageMargins left="1.21" right="0.35433070866141703" top="0.59055118110236204" bottom="0.74803149606299202" header="0.39370078740157499" footer="0.31496062992126"/>
  <pageSetup paperSize="9" scale="96" firstPageNumber="5" fitToHeight="0" orientation="landscape" r:id="rId1"/>
  <headerFooter>
    <oddHeader>&amp;RBiểu 4.2</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zoomScaleNormal="100" workbookViewId="0">
      <selection sqref="A1:XFD1"/>
    </sheetView>
  </sheetViews>
  <sheetFormatPr defaultColWidth="9" defaultRowHeight="15.75" x14ac:dyDescent="0.25"/>
  <cols>
    <col min="1" max="1" width="7.25" style="41" customWidth="1"/>
    <col min="2" max="2" width="18.25" style="41" customWidth="1"/>
    <col min="3" max="4" width="9.75" style="41" customWidth="1"/>
    <col min="5" max="5" width="7.375" style="41" customWidth="1"/>
    <col min="6" max="6" width="8.5" style="41" customWidth="1"/>
    <col min="7" max="8" width="10.75" style="41" customWidth="1"/>
    <col min="9" max="11" width="11" style="41" customWidth="1"/>
    <col min="12" max="16384" width="9" style="41"/>
  </cols>
  <sheetData>
    <row r="1" spans="1:14" ht="43.5" customHeight="1" x14ac:dyDescent="0.25">
      <c r="A1" s="194" t="s">
        <v>77</v>
      </c>
      <c r="B1" s="194"/>
      <c r="C1" s="194"/>
      <c r="D1" s="194"/>
      <c r="E1" s="194"/>
      <c r="F1" s="194"/>
      <c r="G1" s="194"/>
      <c r="H1" s="194"/>
      <c r="I1" s="194"/>
      <c r="J1" s="194"/>
      <c r="K1" s="194"/>
    </row>
    <row r="2" spans="1:14" ht="24.75" customHeight="1" x14ac:dyDescent="0.25">
      <c r="A2" s="195" t="str">
        <f>'Biểu 4.1'!A2:K2</f>
        <v>(Kèm theo Nghị quyết số             /NQ-HĐND ngày     tháng 7 năm 2022 của Hội đồng nhân dân tỉnh Bắc Kạn)</v>
      </c>
      <c r="B2" s="195"/>
      <c r="C2" s="195"/>
      <c r="D2" s="195"/>
      <c r="E2" s="195"/>
      <c r="F2" s="195"/>
      <c r="G2" s="195"/>
      <c r="H2" s="195"/>
      <c r="I2" s="195"/>
      <c r="J2" s="195"/>
      <c r="K2" s="195"/>
    </row>
    <row r="3" spans="1:14" ht="18.75" customHeight="1" x14ac:dyDescent="0.25">
      <c r="J3" s="199" t="s">
        <v>18</v>
      </c>
      <c r="K3" s="199"/>
    </row>
    <row r="4" spans="1:14" s="46" customFormat="1" ht="23.25" customHeight="1" x14ac:dyDescent="0.25">
      <c r="A4" s="205" t="s">
        <v>2</v>
      </c>
      <c r="B4" s="205" t="s">
        <v>78</v>
      </c>
      <c r="C4" s="208" t="s">
        <v>125</v>
      </c>
      <c r="D4" s="209"/>
      <c r="E4" s="210"/>
      <c r="F4" s="208" t="s">
        <v>66</v>
      </c>
      <c r="G4" s="209"/>
      <c r="H4" s="210"/>
      <c r="I4" s="200" t="s">
        <v>9</v>
      </c>
      <c r="J4" s="201"/>
      <c r="K4" s="202"/>
      <c r="L4" s="45"/>
      <c r="M4" s="45"/>
      <c r="N4" s="45"/>
    </row>
    <row r="5" spans="1:14" s="46" customFormat="1" ht="23.25" customHeight="1" x14ac:dyDescent="0.25">
      <c r="A5" s="206"/>
      <c r="B5" s="206"/>
      <c r="C5" s="211"/>
      <c r="D5" s="212"/>
      <c r="E5" s="213"/>
      <c r="F5" s="211"/>
      <c r="G5" s="212"/>
      <c r="H5" s="213"/>
      <c r="I5" s="200" t="s">
        <v>66</v>
      </c>
      <c r="J5" s="201"/>
      <c r="K5" s="202"/>
      <c r="L5" s="45"/>
      <c r="M5" s="45"/>
      <c r="N5" s="45"/>
    </row>
    <row r="6" spans="1:14" s="46" customFormat="1" ht="23.25" customHeight="1" x14ac:dyDescent="0.25">
      <c r="A6" s="206"/>
      <c r="B6" s="206"/>
      <c r="C6" s="214"/>
      <c r="D6" s="215"/>
      <c r="E6" s="216"/>
      <c r="F6" s="214"/>
      <c r="G6" s="215"/>
      <c r="H6" s="216"/>
      <c r="I6" s="200" t="s">
        <v>14</v>
      </c>
      <c r="J6" s="201"/>
      <c r="K6" s="202"/>
      <c r="L6" s="45"/>
      <c r="M6" s="45"/>
      <c r="N6" s="45"/>
    </row>
    <row r="7" spans="1:14" s="48" customFormat="1" ht="24.75" customHeight="1" x14ac:dyDescent="0.25">
      <c r="A7" s="206"/>
      <c r="B7" s="206"/>
      <c r="C7" s="203" t="s">
        <v>10</v>
      </c>
      <c r="D7" s="203" t="s">
        <v>52</v>
      </c>
      <c r="E7" s="203"/>
      <c r="F7" s="203" t="s">
        <v>10</v>
      </c>
      <c r="G7" s="203" t="s">
        <v>52</v>
      </c>
      <c r="H7" s="203"/>
      <c r="I7" s="203" t="s">
        <v>10</v>
      </c>
      <c r="J7" s="203" t="s">
        <v>52</v>
      </c>
      <c r="K7" s="203"/>
      <c r="L7" s="47"/>
      <c r="M7" s="47"/>
      <c r="N7" s="47"/>
    </row>
    <row r="8" spans="1:14" s="48" customFormat="1" ht="61.5" customHeight="1" x14ac:dyDescent="0.25">
      <c r="A8" s="207"/>
      <c r="B8" s="207"/>
      <c r="C8" s="203"/>
      <c r="D8" s="126" t="s">
        <v>75</v>
      </c>
      <c r="E8" s="126" t="s">
        <v>122</v>
      </c>
      <c r="F8" s="203"/>
      <c r="G8" s="126" t="s">
        <v>75</v>
      </c>
      <c r="H8" s="126" t="s">
        <v>122</v>
      </c>
      <c r="I8" s="203"/>
      <c r="J8" s="126" t="s">
        <v>75</v>
      </c>
      <c r="K8" s="126" t="s">
        <v>122</v>
      </c>
      <c r="L8" s="47"/>
      <c r="M8" s="47"/>
      <c r="N8" s="47"/>
    </row>
    <row r="9" spans="1:14" s="48" customFormat="1" ht="28.5" customHeight="1" x14ac:dyDescent="0.25">
      <c r="A9" s="204" t="s">
        <v>56</v>
      </c>
      <c r="B9" s="204"/>
      <c r="C9" s="127">
        <f>SUM(C10:C17)</f>
        <v>9083</v>
      </c>
      <c r="D9" s="127">
        <f t="shared" ref="D9:K9" si="0">SUM(D10:D17)</f>
        <v>8650</v>
      </c>
      <c r="E9" s="127">
        <f t="shared" si="0"/>
        <v>433</v>
      </c>
      <c r="F9" s="127">
        <f t="shared" si="0"/>
        <v>9083</v>
      </c>
      <c r="G9" s="127">
        <f t="shared" si="0"/>
        <v>8650</v>
      </c>
      <c r="H9" s="127">
        <f t="shared" si="0"/>
        <v>433</v>
      </c>
      <c r="I9" s="127">
        <f t="shared" si="0"/>
        <v>9083</v>
      </c>
      <c r="J9" s="127">
        <f t="shared" si="0"/>
        <v>8650</v>
      </c>
      <c r="K9" s="127">
        <f t="shared" si="0"/>
        <v>433</v>
      </c>
      <c r="L9" s="49"/>
      <c r="M9" s="49"/>
      <c r="N9" s="49"/>
    </row>
    <row r="10" spans="1:14" s="46" customFormat="1" ht="28.5" customHeight="1" x14ac:dyDescent="0.25">
      <c r="A10" s="87">
        <v>1</v>
      </c>
      <c r="B10" s="91" t="s">
        <v>57</v>
      </c>
      <c r="C10" s="128">
        <v>1089</v>
      </c>
      <c r="D10" s="128">
        <v>1037</v>
      </c>
      <c r="E10" s="128">
        <v>52</v>
      </c>
      <c r="F10" s="128">
        <v>1089</v>
      </c>
      <c r="G10" s="128">
        <v>1037</v>
      </c>
      <c r="H10" s="128">
        <v>52</v>
      </c>
      <c r="I10" s="129">
        <v>1089</v>
      </c>
      <c r="J10" s="129">
        <v>1037</v>
      </c>
      <c r="K10" s="129">
        <v>52</v>
      </c>
      <c r="L10" s="50"/>
      <c r="M10" s="50"/>
      <c r="N10" s="51"/>
    </row>
    <row r="11" spans="1:14" s="46" customFormat="1" ht="28.5" customHeight="1" x14ac:dyDescent="0.25">
      <c r="A11" s="87">
        <v>2</v>
      </c>
      <c r="B11" s="91" t="s">
        <v>58</v>
      </c>
      <c r="C11" s="128">
        <v>1398</v>
      </c>
      <c r="D11" s="128">
        <v>1331</v>
      </c>
      <c r="E11" s="128">
        <v>67</v>
      </c>
      <c r="F11" s="128">
        <v>1398</v>
      </c>
      <c r="G11" s="128">
        <v>1331</v>
      </c>
      <c r="H11" s="128">
        <v>67</v>
      </c>
      <c r="I11" s="129">
        <v>1398</v>
      </c>
      <c r="J11" s="129">
        <v>1331</v>
      </c>
      <c r="K11" s="129">
        <v>67</v>
      </c>
      <c r="L11" s="50"/>
      <c r="M11" s="50"/>
      <c r="N11" s="51"/>
    </row>
    <row r="12" spans="1:14" s="46" customFormat="1" ht="28.5" customHeight="1" x14ac:dyDescent="0.25">
      <c r="A12" s="87">
        <v>3</v>
      </c>
      <c r="B12" s="91" t="s">
        <v>59</v>
      </c>
      <c r="C12" s="128">
        <v>1027</v>
      </c>
      <c r="D12" s="128">
        <v>978</v>
      </c>
      <c r="E12" s="128">
        <v>49</v>
      </c>
      <c r="F12" s="128">
        <v>1027</v>
      </c>
      <c r="G12" s="128">
        <v>978</v>
      </c>
      <c r="H12" s="128">
        <v>49</v>
      </c>
      <c r="I12" s="129">
        <v>1027</v>
      </c>
      <c r="J12" s="129">
        <v>978</v>
      </c>
      <c r="K12" s="129">
        <v>49</v>
      </c>
      <c r="L12" s="50"/>
      <c r="M12" s="50"/>
      <c r="N12" s="51"/>
    </row>
    <row r="13" spans="1:14" s="46" customFormat="1" ht="28.5" customHeight="1" x14ac:dyDescent="0.25">
      <c r="A13" s="87">
        <v>4</v>
      </c>
      <c r="B13" s="91" t="s">
        <v>60</v>
      </c>
      <c r="C13" s="128">
        <v>1178</v>
      </c>
      <c r="D13" s="128">
        <v>1122</v>
      </c>
      <c r="E13" s="128">
        <v>56</v>
      </c>
      <c r="F13" s="128">
        <v>1178</v>
      </c>
      <c r="G13" s="128">
        <v>1122</v>
      </c>
      <c r="H13" s="128">
        <v>56</v>
      </c>
      <c r="I13" s="129">
        <v>1178</v>
      </c>
      <c r="J13" s="129">
        <v>1122</v>
      </c>
      <c r="K13" s="129">
        <v>56</v>
      </c>
      <c r="L13" s="50"/>
      <c r="M13" s="50"/>
      <c r="N13" s="51"/>
    </row>
    <row r="14" spans="1:14" s="46" customFormat="1" ht="28.5" customHeight="1" x14ac:dyDescent="0.25">
      <c r="A14" s="87">
        <v>5</v>
      </c>
      <c r="B14" s="91" t="s">
        <v>61</v>
      </c>
      <c r="C14" s="128">
        <v>1835</v>
      </c>
      <c r="D14" s="128">
        <v>1748</v>
      </c>
      <c r="E14" s="128">
        <v>87</v>
      </c>
      <c r="F14" s="128">
        <v>1835</v>
      </c>
      <c r="G14" s="128">
        <v>1748</v>
      </c>
      <c r="H14" s="128">
        <v>87</v>
      </c>
      <c r="I14" s="129">
        <v>1835</v>
      </c>
      <c r="J14" s="129">
        <v>1748</v>
      </c>
      <c r="K14" s="129">
        <v>87</v>
      </c>
      <c r="L14" s="50"/>
      <c r="M14" s="50"/>
      <c r="N14" s="51"/>
    </row>
    <row r="15" spans="1:14" s="46" customFormat="1" ht="28.5" customHeight="1" x14ac:dyDescent="0.25">
      <c r="A15" s="87">
        <v>6</v>
      </c>
      <c r="B15" s="91" t="s">
        <v>62</v>
      </c>
      <c r="C15" s="128">
        <v>1113</v>
      </c>
      <c r="D15" s="128">
        <v>1060</v>
      </c>
      <c r="E15" s="128">
        <v>53</v>
      </c>
      <c r="F15" s="128">
        <v>1113</v>
      </c>
      <c r="G15" s="128">
        <v>1060</v>
      </c>
      <c r="H15" s="128">
        <v>53</v>
      </c>
      <c r="I15" s="129">
        <v>1113</v>
      </c>
      <c r="J15" s="129">
        <v>1060</v>
      </c>
      <c r="K15" s="129">
        <v>53</v>
      </c>
      <c r="L15" s="50"/>
      <c r="M15" s="50"/>
      <c r="N15" s="51"/>
    </row>
    <row r="16" spans="1:14" s="46" customFormat="1" ht="28.5" customHeight="1" x14ac:dyDescent="0.25">
      <c r="A16" s="87">
        <v>7</v>
      </c>
      <c r="B16" s="91" t="s">
        <v>63</v>
      </c>
      <c r="C16" s="128">
        <v>1421</v>
      </c>
      <c r="D16" s="128">
        <v>1353</v>
      </c>
      <c r="E16" s="128">
        <v>68</v>
      </c>
      <c r="F16" s="128">
        <v>1421</v>
      </c>
      <c r="G16" s="128">
        <v>1353</v>
      </c>
      <c r="H16" s="128">
        <v>68</v>
      </c>
      <c r="I16" s="129">
        <v>1421</v>
      </c>
      <c r="J16" s="129">
        <v>1353</v>
      </c>
      <c r="K16" s="129">
        <v>68</v>
      </c>
      <c r="L16" s="50"/>
      <c r="M16" s="50"/>
      <c r="N16" s="51"/>
    </row>
    <row r="17" spans="1:14" s="46" customFormat="1" ht="28.5" customHeight="1" x14ac:dyDescent="0.25">
      <c r="A17" s="92">
        <v>8</v>
      </c>
      <c r="B17" s="93" t="s">
        <v>64</v>
      </c>
      <c r="C17" s="130">
        <v>22</v>
      </c>
      <c r="D17" s="130">
        <v>21</v>
      </c>
      <c r="E17" s="130">
        <v>1</v>
      </c>
      <c r="F17" s="130">
        <v>22</v>
      </c>
      <c r="G17" s="130">
        <v>21</v>
      </c>
      <c r="H17" s="130">
        <v>1</v>
      </c>
      <c r="I17" s="131">
        <v>22</v>
      </c>
      <c r="J17" s="131">
        <v>21</v>
      </c>
      <c r="K17" s="131">
        <v>1</v>
      </c>
      <c r="L17" s="50"/>
      <c r="M17" s="50"/>
      <c r="N17" s="51"/>
    </row>
    <row r="18" spans="1:14" ht="16.5" customHeight="1" x14ac:dyDescent="0.25"/>
    <row r="19" spans="1:14" ht="16.5" customHeight="1" x14ac:dyDescent="0.25"/>
    <row r="20" spans="1:14" ht="16.5" customHeight="1" x14ac:dyDescent="0.25"/>
    <row r="21" spans="1:14" ht="15.75" customHeight="1" x14ac:dyDescent="0.25"/>
    <row r="23" spans="1:14" ht="16.5" customHeight="1" x14ac:dyDescent="0.25"/>
    <row r="26" spans="1:14" ht="16.5" customHeight="1" x14ac:dyDescent="0.25"/>
  </sheetData>
  <mergeCells count="17">
    <mergeCell ref="A9:B9"/>
    <mergeCell ref="A4:A8"/>
    <mergeCell ref="B4:B8"/>
    <mergeCell ref="C4:E6"/>
    <mergeCell ref="F4:H6"/>
    <mergeCell ref="I6:K6"/>
    <mergeCell ref="C7:C8"/>
    <mergeCell ref="D7:E7"/>
    <mergeCell ref="F7:F8"/>
    <mergeCell ref="G7:H7"/>
    <mergeCell ref="I7:I8"/>
    <mergeCell ref="J7:K7"/>
    <mergeCell ref="A1:K1"/>
    <mergeCell ref="A2:K2"/>
    <mergeCell ref="J3:K3"/>
    <mergeCell ref="I4:K4"/>
    <mergeCell ref="I5:K5"/>
  </mergeCells>
  <pageMargins left="1.36" right="0.70866141732283505" top="0.42" bottom="0.63" header="0.2" footer="0.3"/>
  <pageSetup paperSize="9" scale="99" firstPageNumber="6" fitToHeight="0" orientation="landscape" r:id="rId1"/>
  <headerFooter>
    <oddHeader>&amp;RBiểu 4.3</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2"/>
  <sheetViews>
    <sheetView topLeftCell="A13" workbookViewId="0">
      <selection sqref="A1:XFD1"/>
    </sheetView>
  </sheetViews>
  <sheetFormatPr defaultColWidth="9" defaultRowHeight="15.75" x14ac:dyDescent="0.25"/>
  <cols>
    <col min="1" max="1" width="5.25" style="41" customWidth="1"/>
    <col min="2" max="2" width="20.375" style="41" customWidth="1"/>
    <col min="3" max="17" width="6.5" style="41" customWidth="1"/>
    <col min="18" max="16384" width="9" style="41"/>
  </cols>
  <sheetData>
    <row r="1" spans="1:20" ht="26.25" customHeight="1" x14ac:dyDescent="0.25">
      <c r="A1" s="194" t="s">
        <v>79</v>
      </c>
      <c r="B1" s="194"/>
      <c r="C1" s="194"/>
      <c r="D1" s="194"/>
      <c r="E1" s="194"/>
      <c r="F1" s="194"/>
      <c r="G1" s="194"/>
      <c r="H1" s="194"/>
      <c r="I1" s="194"/>
      <c r="J1" s="194"/>
      <c r="K1" s="194"/>
      <c r="L1" s="194"/>
      <c r="M1" s="194"/>
      <c r="N1" s="194"/>
      <c r="O1" s="194"/>
      <c r="P1" s="194"/>
      <c r="Q1" s="194"/>
    </row>
    <row r="2" spans="1:20" ht="24.75" customHeight="1" x14ac:dyDescent="0.25">
      <c r="A2" s="195" t="str">
        <f>'Biểu 4.1'!A2:K2</f>
        <v>(Kèm theo Nghị quyết số             /NQ-HĐND ngày     tháng 7 năm 2022 của Hội đồng nhân dân tỉnh Bắc Kạn)</v>
      </c>
      <c r="B2" s="195"/>
      <c r="C2" s="195"/>
      <c r="D2" s="195"/>
      <c r="E2" s="195"/>
      <c r="F2" s="195"/>
      <c r="G2" s="195"/>
      <c r="H2" s="195"/>
      <c r="I2" s="195"/>
      <c r="J2" s="195"/>
      <c r="K2" s="195"/>
      <c r="L2" s="195"/>
      <c r="M2" s="195"/>
      <c r="N2" s="195"/>
      <c r="O2" s="195"/>
      <c r="P2" s="195"/>
      <c r="Q2" s="195"/>
    </row>
    <row r="3" spans="1:20" ht="20.25" customHeight="1" x14ac:dyDescent="0.25">
      <c r="A3" s="132"/>
      <c r="B3" s="132"/>
      <c r="C3" s="132"/>
      <c r="D3" s="132"/>
      <c r="E3" s="132"/>
      <c r="F3" s="132"/>
      <c r="G3" s="132"/>
      <c r="H3" s="132"/>
      <c r="I3" s="132"/>
      <c r="J3" s="231"/>
      <c r="K3" s="231"/>
      <c r="L3" s="231"/>
      <c r="M3" s="231"/>
      <c r="N3" s="232" t="s">
        <v>18</v>
      </c>
      <c r="O3" s="232"/>
      <c r="P3" s="232"/>
      <c r="Q3" s="232"/>
    </row>
    <row r="4" spans="1:20" s="46" customFormat="1" ht="23.25" customHeight="1" x14ac:dyDescent="0.25">
      <c r="A4" s="218" t="s">
        <v>2</v>
      </c>
      <c r="B4" s="218" t="s">
        <v>78</v>
      </c>
      <c r="C4" s="221" t="s">
        <v>127</v>
      </c>
      <c r="D4" s="222"/>
      <c r="E4" s="223"/>
      <c r="F4" s="227" t="s">
        <v>9</v>
      </c>
      <c r="G4" s="227"/>
      <c r="H4" s="227"/>
      <c r="I4" s="227"/>
      <c r="J4" s="227"/>
      <c r="K4" s="227"/>
      <c r="L4" s="227"/>
      <c r="M4" s="227"/>
      <c r="N4" s="227"/>
      <c r="O4" s="227"/>
      <c r="P4" s="227"/>
      <c r="Q4" s="227"/>
    </row>
    <row r="5" spans="1:20" s="46" customFormat="1" ht="23.25" customHeight="1" x14ac:dyDescent="0.25">
      <c r="A5" s="219"/>
      <c r="B5" s="219"/>
      <c r="C5" s="224"/>
      <c r="D5" s="225"/>
      <c r="E5" s="226"/>
      <c r="F5" s="227" t="s">
        <v>11</v>
      </c>
      <c r="G5" s="227"/>
      <c r="H5" s="227"/>
      <c r="I5" s="227"/>
      <c r="J5" s="227"/>
      <c r="K5" s="227"/>
      <c r="L5" s="227"/>
      <c r="M5" s="227"/>
      <c r="N5" s="227"/>
      <c r="O5" s="227"/>
      <c r="P5" s="227"/>
      <c r="Q5" s="227"/>
    </row>
    <row r="6" spans="1:20" s="48" customFormat="1" ht="24" customHeight="1" x14ac:dyDescent="0.25">
      <c r="A6" s="219"/>
      <c r="B6" s="219"/>
      <c r="C6" s="224"/>
      <c r="D6" s="225"/>
      <c r="E6" s="226"/>
      <c r="F6" s="227" t="s">
        <v>66</v>
      </c>
      <c r="G6" s="227"/>
      <c r="H6" s="227"/>
      <c r="I6" s="227" t="s">
        <v>67</v>
      </c>
      <c r="J6" s="227"/>
      <c r="K6" s="227"/>
      <c r="L6" s="227" t="s">
        <v>80</v>
      </c>
      <c r="M6" s="227"/>
      <c r="N6" s="227"/>
      <c r="O6" s="221" t="s">
        <v>81</v>
      </c>
      <c r="P6" s="222"/>
      <c r="Q6" s="223"/>
    </row>
    <row r="7" spans="1:20" s="48" customFormat="1" ht="24" customHeight="1" x14ac:dyDescent="0.25">
      <c r="A7" s="219"/>
      <c r="B7" s="219"/>
      <c r="C7" s="227" t="s">
        <v>10</v>
      </c>
      <c r="D7" s="228" t="s">
        <v>52</v>
      </c>
      <c r="E7" s="229"/>
      <c r="F7" s="227" t="s">
        <v>8</v>
      </c>
      <c r="G7" s="228" t="s">
        <v>52</v>
      </c>
      <c r="H7" s="229"/>
      <c r="I7" s="218" t="s">
        <v>8</v>
      </c>
      <c r="J7" s="228" t="s">
        <v>52</v>
      </c>
      <c r="K7" s="229"/>
      <c r="L7" s="218" t="s">
        <v>8</v>
      </c>
      <c r="M7" s="228" t="s">
        <v>52</v>
      </c>
      <c r="N7" s="229"/>
      <c r="O7" s="227" t="s">
        <v>8</v>
      </c>
      <c r="P7" s="230" t="s">
        <v>52</v>
      </c>
      <c r="Q7" s="229"/>
    </row>
    <row r="8" spans="1:20" s="48" customFormat="1" ht="56.25" customHeight="1" x14ac:dyDescent="0.25">
      <c r="A8" s="220"/>
      <c r="B8" s="220"/>
      <c r="C8" s="218"/>
      <c r="D8" s="133" t="s">
        <v>75</v>
      </c>
      <c r="E8" s="133" t="s">
        <v>76</v>
      </c>
      <c r="F8" s="218"/>
      <c r="G8" s="133" t="s">
        <v>75</v>
      </c>
      <c r="H8" s="133" t="s">
        <v>122</v>
      </c>
      <c r="I8" s="219"/>
      <c r="J8" s="133" t="s">
        <v>75</v>
      </c>
      <c r="K8" s="133" t="s">
        <v>76</v>
      </c>
      <c r="L8" s="219"/>
      <c r="M8" s="133" t="s">
        <v>75</v>
      </c>
      <c r="N8" s="133" t="s">
        <v>122</v>
      </c>
      <c r="O8" s="218"/>
      <c r="P8" s="133" t="s">
        <v>75</v>
      </c>
      <c r="Q8" s="133" t="s">
        <v>76</v>
      </c>
    </row>
    <row r="9" spans="1:20" s="48" customFormat="1" ht="25.5" customHeight="1" x14ac:dyDescent="0.25">
      <c r="A9" s="217" t="s">
        <v>56</v>
      </c>
      <c r="B9" s="217"/>
      <c r="C9" s="134">
        <f>C10+C15</f>
        <v>32376</v>
      </c>
      <c r="D9" s="134">
        <f t="shared" ref="D9:Q9" si="0">D10+D15</f>
        <v>30834</v>
      </c>
      <c r="E9" s="134">
        <f t="shared" si="0"/>
        <v>1542</v>
      </c>
      <c r="F9" s="134">
        <f t="shared" si="0"/>
        <v>5036</v>
      </c>
      <c r="G9" s="134">
        <f t="shared" si="0"/>
        <v>4698</v>
      </c>
      <c r="H9" s="134">
        <f t="shared" si="0"/>
        <v>338</v>
      </c>
      <c r="I9" s="134">
        <f t="shared" si="0"/>
        <v>4228</v>
      </c>
      <c r="J9" s="134">
        <f t="shared" si="0"/>
        <v>4228</v>
      </c>
      <c r="K9" s="134">
        <f t="shared" si="0"/>
        <v>0</v>
      </c>
      <c r="L9" s="134">
        <f>L10+L15</f>
        <v>17912</v>
      </c>
      <c r="M9" s="134">
        <f t="shared" si="0"/>
        <v>16708</v>
      </c>
      <c r="N9" s="134">
        <f t="shared" si="0"/>
        <v>1204</v>
      </c>
      <c r="O9" s="134">
        <f t="shared" si="0"/>
        <v>5200</v>
      </c>
      <c r="P9" s="134">
        <f t="shared" si="0"/>
        <v>5200</v>
      </c>
      <c r="Q9" s="134">
        <f t="shared" si="0"/>
        <v>0</v>
      </c>
    </row>
    <row r="10" spans="1:20" s="48" customFormat="1" ht="23.25" customHeight="1" x14ac:dyDescent="0.25">
      <c r="A10" s="135" t="s">
        <v>4</v>
      </c>
      <c r="B10" s="136" t="s">
        <v>5</v>
      </c>
      <c r="C10" s="137">
        <f>SUM(C11:C14)</f>
        <v>6452</v>
      </c>
      <c r="D10" s="137">
        <f t="shared" ref="D10:Q10" si="1">SUM(D11:D14)</f>
        <v>6388</v>
      </c>
      <c r="E10" s="137">
        <f t="shared" si="1"/>
        <v>64</v>
      </c>
      <c r="F10" s="137">
        <f t="shared" si="1"/>
        <v>504</v>
      </c>
      <c r="G10" s="137">
        <f t="shared" si="1"/>
        <v>470</v>
      </c>
      <c r="H10" s="137">
        <f t="shared" si="1"/>
        <v>34</v>
      </c>
      <c r="I10" s="137">
        <f t="shared" si="1"/>
        <v>300</v>
      </c>
      <c r="J10" s="137">
        <f t="shared" si="1"/>
        <v>300</v>
      </c>
      <c r="K10" s="137">
        <f t="shared" si="1"/>
        <v>0</v>
      </c>
      <c r="L10" s="137">
        <f>SUM(L11:L14)</f>
        <v>448</v>
      </c>
      <c r="M10" s="137">
        <f t="shared" si="1"/>
        <v>418</v>
      </c>
      <c r="N10" s="137">
        <f t="shared" si="1"/>
        <v>30</v>
      </c>
      <c r="O10" s="137">
        <f t="shared" si="1"/>
        <v>5200</v>
      </c>
      <c r="P10" s="137">
        <f t="shared" si="1"/>
        <v>5200</v>
      </c>
      <c r="Q10" s="137">
        <f t="shared" si="1"/>
        <v>0</v>
      </c>
    </row>
    <row r="11" spans="1:20" s="59" customFormat="1" ht="21" customHeight="1" x14ac:dyDescent="0.25">
      <c r="A11" s="138">
        <v>1</v>
      </c>
      <c r="B11" s="139" t="s">
        <v>82</v>
      </c>
      <c r="C11" s="140">
        <v>504</v>
      </c>
      <c r="D11" s="140">
        <v>470</v>
      </c>
      <c r="E11" s="140">
        <v>34</v>
      </c>
      <c r="F11" s="140">
        <v>504</v>
      </c>
      <c r="G11" s="140">
        <v>470</v>
      </c>
      <c r="H11" s="140">
        <v>34</v>
      </c>
      <c r="I11" s="140">
        <v>0</v>
      </c>
      <c r="J11" s="140">
        <v>0</v>
      </c>
      <c r="K11" s="140">
        <v>0</v>
      </c>
      <c r="L11" s="140">
        <v>0</v>
      </c>
      <c r="M11" s="140">
        <v>0</v>
      </c>
      <c r="N11" s="140">
        <v>0</v>
      </c>
      <c r="O11" s="140">
        <v>0</v>
      </c>
      <c r="P11" s="140">
        <v>0</v>
      </c>
      <c r="Q11" s="140">
        <v>0</v>
      </c>
    </row>
    <row r="12" spans="1:20" s="59" customFormat="1" ht="18.75" customHeight="1" x14ac:dyDescent="0.25">
      <c r="A12" s="138">
        <v>2</v>
      </c>
      <c r="B12" s="139" t="s">
        <v>83</v>
      </c>
      <c r="C12" s="140">
        <v>300</v>
      </c>
      <c r="D12" s="140">
        <v>300</v>
      </c>
      <c r="E12" s="140">
        <v>0</v>
      </c>
      <c r="F12" s="140">
        <v>0</v>
      </c>
      <c r="G12" s="140">
        <v>0</v>
      </c>
      <c r="H12" s="140">
        <v>0</v>
      </c>
      <c r="I12" s="140">
        <v>300</v>
      </c>
      <c r="J12" s="140">
        <v>300</v>
      </c>
      <c r="K12" s="140">
        <v>0</v>
      </c>
      <c r="L12" s="140">
        <v>0</v>
      </c>
      <c r="M12" s="140">
        <v>0</v>
      </c>
      <c r="N12" s="140">
        <v>0</v>
      </c>
      <c r="O12" s="140">
        <v>0</v>
      </c>
      <c r="P12" s="140">
        <v>0</v>
      </c>
      <c r="Q12" s="140">
        <v>0</v>
      </c>
    </row>
    <row r="13" spans="1:20" s="59" customFormat="1" ht="36.75" customHeight="1" x14ac:dyDescent="0.25">
      <c r="A13" s="138">
        <v>3</v>
      </c>
      <c r="B13" s="139" t="s">
        <v>84</v>
      </c>
      <c r="C13" s="140">
        <f>L13</f>
        <v>448</v>
      </c>
      <c r="D13" s="140">
        <f>M13</f>
        <v>418</v>
      </c>
      <c r="E13" s="140">
        <v>30</v>
      </c>
      <c r="F13" s="140">
        <v>0</v>
      </c>
      <c r="G13" s="140">
        <v>0</v>
      </c>
      <c r="H13" s="140">
        <v>0</v>
      </c>
      <c r="I13" s="140">
        <v>0</v>
      </c>
      <c r="J13" s="140">
        <v>0</v>
      </c>
      <c r="K13" s="140">
        <v>0</v>
      </c>
      <c r="L13" s="140">
        <f>M13+N13</f>
        <v>448</v>
      </c>
      <c r="M13" s="140">
        <v>418</v>
      </c>
      <c r="N13" s="140">
        <v>30</v>
      </c>
      <c r="O13" s="140">
        <v>0</v>
      </c>
      <c r="P13" s="140">
        <v>0</v>
      </c>
      <c r="Q13" s="140">
        <v>0</v>
      </c>
    </row>
    <row r="14" spans="1:20" s="59" customFormat="1" ht="27.75" customHeight="1" x14ac:dyDescent="0.25">
      <c r="A14" s="138">
        <v>4</v>
      </c>
      <c r="B14" s="139" t="s">
        <v>85</v>
      </c>
      <c r="C14" s="140">
        <v>5200</v>
      </c>
      <c r="D14" s="140">
        <v>5200</v>
      </c>
      <c r="E14" s="140">
        <v>0</v>
      </c>
      <c r="F14" s="140">
        <v>0</v>
      </c>
      <c r="G14" s="140">
        <v>0</v>
      </c>
      <c r="H14" s="140">
        <v>0</v>
      </c>
      <c r="I14" s="140">
        <v>0</v>
      </c>
      <c r="J14" s="140">
        <v>0</v>
      </c>
      <c r="K14" s="140">
        <v>0</v>
      </c>
      <c r="L14" s="140">
        <v>0</v>
      </c>
      <c r="M14" s="140">
        <v>0</v>
      </c>
      <c r="N14" s="140">
        <v>0</v>
      </c>
      <c r="O14" s="140">
        <v>5200</v>
      </c>
      <c r="P14" s="140">
        <v>5200</v>
      </c>
      <c r="Q14" s="140">
        <v>0</v>
      </c>
      <c r="T14" s="60"/>
    </row>
    <row r="15" spans="1:20" s="61" customFormat="1" ht="23.25" customHeight="1" x14ac:dyDescent="0.25">
      <c r="A15" s="141" t="s">
        <v>6</v>
      </c>
      <c r="B15" s="136" t="s">
        <v>7</v>
      </c>
      <c r="C15" s="137">
        <f>SUM(C16:C23)</f>
        <v>25924</v>
      </c>
      <c r="D15" s="137">
        <f>SUM(D16:D23)</f>
        <v>24446</v>
      </c>
      <c r="E15" s="137">
        <f t="shared" ref="E15:Q15" si="2">SUM(E16:E23)</f>
        <v>1478</v>
      </c>
      <c r="F15" s="137">
        <f t="shared" si="2"/>
        <v>4532</v>
      </c>
      <c r="G15" s="137">
        <f t="shared" si="2"/>
        <v>4228</v>
      </c>
      <c r="H15" s="137">
        <f t="shared" si="2"/>
        <v>304</v>
      </c>
      <c r="I15" s="137">
        <f t="shared" si="2"/>
        <v>3928</v>
      </c>
      <c r="J15" s="137">
        <f t="shared" si="2"/>
        <v>3928</v>
      </c>
      <c r="K15" s="137">
        <f t="shared" si="2"/>
        <v>0</v>
      </c>
      <c r="L15" s="137">
        <f t="shared" si="2"/>
        <v>17464</v>
      </c>
      <c r="M15" s="137">
        <f t="shared" si="2"/>
        <v>16290</v>
      </c>
      <c r="N15" s="137">
        <f>SUM(N16:N23)</f>
        <v>1174</v>
      </c>
      <c r="O15" s="137">
        <f t="shared" si="2"/>
        <v>0</v>
      </c>
      <c r="P15" s="137">
        <f t="shared" si="2"/>
        <v>0</v>
      </c>
      <c r="Q15" s="137">
        <f t="shared" si="2"/>
        <v>0</v>
      </c>
      <c r="T15" s="62"/>
    </row>
    <row r="16" spans="1:20" s="46" customFormat="1" ht="27.75" customHeight="1" x14ac:dyDescent="0.25">
      <c r="A16" s="138">
        <v>1</v>
      </c>
      <c r="B16" s="142" t="s">
        <v>57</v>
      </c>
      <c r="C16" s="140">
        <v>2915</v>
      </c>
      <c r="D16" s="140">
        <v>2754</v>
      </c>
      <c r="E16" s="140">
        <v>161</v>
      </c>
      <c r="F16" s="140">
        <v>223</v>
      </c>
      <c r="G16" s="140">
        <v>208</v>
      </c>
      <c r="H16" s="140">
        <v>15</v>
      </c>
      <c r="I16" s="140">
        <v>509</v>
      </c>
      <c r="J16" s="140">
        <v>509</v>
      </c>
      <c r="K16" s="140">
        <v>0</v>
      </c>
      <c r="L16" s="140">
        <f>M16+N16</f>
        <v>2183</v>
      </c>
      <c r="M16" s="140">
        <v>2037</v>
      </c>
      <c r="N16" s="140">
        <v>146</v>
      </c>
      <c r="O16" s="140">
        <v>0</v>
      </c>
      <c r="P16" s="140">
        <v>0</v>
      </c>
      <c r="Q16" s="140">
        <v>0</v>
      </c>
      <c r="T16" s="62"/>
    </row>
    <row r="17" spans="1:20" s="46" customFormat="1" ht="27.75" customHeight="1" x14ac:dyDescent="0.25">
      <c r="A17" s="138">
        <v>2</v>
      </c>
      <c r="B17" s="142" t="s">
        <v>58</v>
      </c>
      <c r="C17" s="140">
        <v>3609</v>
      </c>
      <c r="D17" s="140">
        <v>3416</v>
      </c>
      <c r="E17" s="140">
        <v>193</v>
      </c>
      <c r="F17" s="140">
        <v>699</v>
      </c>
      <c r="G17" s="140">
        <v>652</v>
      </c>
      <c r="H17" s="140">
        <v>47</v>
      </c>
      <c r="I17" s="140">
        <v>727</v>
      </c>
      <c r="J17" s="140">
        <v>727</v>
      </c>
      <c r="K17" s="140">
        <v>0</v>
      </c>
      <c r="L17" s="140">
        <f t="shared" ref="L17:L23" si="3">M17+N17</f>
        <v>2183</v>
      </c>
      <c r="M17" s="140">
        <v>2037</v>
      </c>
      <c r="N17" s="140">
        <v>146</v>
      </c>
      <c r="O17" s="140">
        <v>0</v>
      </c>
      <c r="P17" s="140">
        <v>0</v>
      </c>
      <c r="Q17" s="140">
        <v>0</v>
      </c>
      <c r="T17" s="62"/>
    </row>
    <row r="18" spans="1:20" s="46" customFormat="1" ht="27.75" customHeight="1" x14ac:dyDescent="0.25">
      <c r="A18" s="138">
        <v>3</v>
      </c>
      <c r="B18" s="142" t="s">
        <v>59</v>
      </c>
      <c r="C18" s="140">
        <f>D18+E18</f>
        <v>3492</v>
      </c>
      <c r="D18" s="140">
        <f>G18+J18+M18</f>
        <v>3281</v>
      </c>
      <c r="E18" s="140">
        <v>211</v>
      </c>
      <c r="F18" s="140">
        <v>945</v>
      </c>
      <c r="G18" s="140">
        <v>881</v>
      </c>
      <c r="H18" s="140">
        <v>64</v>
      </c>
      <c r="I18" s="140">
        <v>364</v>
      </c>
      <c r="J18" s="140">
        <v>364</v>
      </c>
      <c r="K18" s="140">
        <v>0</v>
      </c>
      <c r="L18" s="140">
        <f t="shared" si="3"/>
        <v>2183</v>
      </c>
      <c r="M18" s="140">
        <v>2036</v>
      </c>
      <c r="N18" s="140">
        <v>147</v>
      </c>
      <c r="O18" s="140">
        <v>0</v>
      </c>
      <c r="P18" s="140">
        <v>0</v>
      </c>
      <c r="Q18" s="140">
        <v>0</v>
      </c>
      <c r="T18" s="62"/>
    </row>
    <row r="19" spans="1:20" s="46" customFormat="1" ht="27.75" customHeight="1" x14ac:dyDescent="0.25">
      <c r="A19" s="138">
        <v>4</v>
      </c>
      <c r="B19" s="142" t="s">
        <v>60</v>
      </c>
      <c r="C19" s="140">
        <v>2696</v>
      </c>
      <c r="D19" s="140">
        <f>G19+J19+M19</f>
        <v>2549</v>
      </c>
      <c r="E19" s="140">
        <v>147</v>
      </c>
      <c r="F19" s="140">
        <v>4</v>
      </c>
      <c r="G19" s="140">
        <v>4</v>
      </c>
      <c r="H19" s="140">
        <v>0</v>
      </c>
      <c r="I19" s="140">
        <v>509</v>
      </c>
      <c r="J19" s="140">
        <v>509</v>
      </c>
      <c r="K19" s="140">
        <v>0</v>
      </c>
      <c r="L19" s="140">
        <f t="shared" si="3"/>
        <v>2183</v>
      </c>
      <c r="M19" s="140">
        <v>2036</v>
      </c>
      <c r="N19" s="140">
        <v>147</v>
      </c>
      <c r="O19" s="140">
        <v>0</v>
      </c>
      <c r="P19" s="140">
        <v>0</v>
      </c>
      <c r="Q19" s="140">
        <v>0</v>
      </c>
      <c r="T19" s="62"/>
    </row>
    <row r="20" spans="1:20" s="46" customFormat="1" ht="27.75" customHeight="1" x14ac:dyDescent="0.25">
      <c r="A20" s="138">
        <v>5</v>
      </c>
      <c r="B20" s="142" t="s">
        <v>61</v>
      </c>
      <c r="C20" s="140">
        <v>3470</v>
      </c>
      <c r="D20" s="140">
        <f>G20+J20+M20</f>
        <v>3278</v>
      </c>
      <c r="E20" s="140">
        <v>192</v>
      </c>
      <c r="F20" s="140">
        <v>669</v>
      </c>
      <c r="G20" s="140">
        <v>624</v>
      </c>
      <c r="H20" s="140">
        <v>45</v>
      </c>
      <c r="I20" s="140">
        <v>618</v>
      </c>
      <c r="J20" s="140">
        <v>618</v>
      </c>
      <c r="K20" s="140">
        <v>0</v>
      </c>
      <c r="L20" s="140">
        <f t="shared" si="3"/>
        <v>2183</v>
      </c>
      <c r="M20" s="140">
        <v>2036</v>
      </c>
      <c r="N20" s="140">
        <v>147</v>
      </c>
      <c r="O20" s="140">
        <v>0</v>
      </c>
      <c r="P20" s="140">
        <v>0</v>
      </c>
      <c r="Q20" s="140">
        <v>0</v>
      </c>
      <c r="T20" s="62"/>
    </row>
    <row r="21" spans="1:20" s="46" customFormat="1" ht="27.75" customHeight="1" x14ac:dyDescent="0.25">
      <c r="A21" s="138">
        <v>6</v>
      </c>
      <c r="B21" s="142" t="s">
        <v>62</v>
      </c>
      <c r="C21" s="140">
        <v>3759</v>
      </c>
      <c r="D21" s="140">
        <f>G21+J21+M21</f>
        <v>3531</v>
      </c>
      <c r="E21" s="140">
        <v>228</v>
      </c>
      <c r="F21" s="140">
        <v>1212</v>
      </c>
      <c r="G21" s="140">
        <v>1131</v>
      </c>
      <c r="H21" s="140">
        <v>81</v>
      </c>
      <c r="I21" s="140">
        <v>364</v>
      </c>
      <c r="J21" s="140">
        <v>364</v>
      </c>
      <c r="K21" s="140">
        <v>0</v>
      </c>
      <c r="L21" s="140">
        <f t="shared" si="3"/>
        <v>2183</v>
      </c>
      <c r="M21" s="140">
        <v>2036</v>
      </c>
      <c r="N21" s="140">
        <v>147</v>
      </c>
      <c r="O21" s="140">
        <v>0</v>
      </c>
      <c r="P21" s="140">
        <v>0</v>
      </c>
      <c r="Q21" s="140">
        <v>0</v>
      </c>
      <c r="T21" s="62"/>
    </row>
    <row r="22" spans="1:20" s="46" customFormat="1" ht="27.75" customHeight="1" x14ac:dyDescent="0.25">
      <c r="A22" s="138">
        <v>7</v>
      </c>
      <c r="B22" s="142" t="s">
        <v>63</v>
      </c>
      <c r="C22" s="140">
        <v>3509</v>
      </c>
      <c r="D22" s="140">
        <f>G22+J22+M22</f>
        <v>3310</v>
      </c>
      <c r="E22" s="140">
        <v>199</v>
      </c>
      <c r="F22" s="140">
        <v>780</v>
      </c>
      <c r="G22" s="140">
        <v>728</v>
      </c>
      <c r="H22" s="140">
        <v>52</v>
      </c>
      <c r="I22" s="140">
        <v>546</v>
      </c>
      <c r="J22" s="140">
        <v>546</v>
      </c>
      <c r="K22" s="140">
        <v>0</v>
      </c>
      <c r="L22" s="140">
        <f t="shared" si="3"/>
        <v>2183</v>
      </c>
      <c r="M22" s="140">
        <v>2036</v>
      </c>
      <c r="N22" s="140">
        <v>147</v>
      </c>
      <c r="O22" s="140">
        <v>0</v>
      </c>
      <c r="P22" s="140">
        <v>0</v>
      </c>
      <c r="Q22" s="140">
        <v>0</v>
      </c>
      <c r="T22" s="62"/>
    </row>
    <row r="23" spans="1:20" s="46" customFormat="1" ht="27.75" customHeight="1" x14ac:dyDescent="0.25">
      <c r="A23" s="143">
        <v>8</v>
      </c>
      <c r="B23" s="144" t="s">
        <v>64</v>
      </c>
      <c r="C23" s="145">
        <v>2474</v>
      </c>
      <c r="D23" s="145">
        <v>2327</v>
      </c>
      <c r="E23" s="145">
        <v>147</v>
      </c>
      <c r="F23" s="145">
        <v>0</v>
      </c>
      <c r="G23" s="145">
        <v>0</v>
      </c>
      <c r="H23" s="145">
        <v>0</v>
      </c>
      <c r="I23" s="145">
        <v>291</v>
      </c>
      <c r="J23" s="145">
        <v>291</v>
      </c>
      <c r="K23" s="145">
        <v>0</v>
      </c>
      <c r="L23" s="145">
        <f t="shared" si="3"/>
        <v>2183</v>
      </c>
      <c r="M23" s="145">
        <v>2036</v>
      </c>
      <c r="N23" s="145">
        <v>147</v>
      </c>
      <c r="O23" s="145">
        <v>0</v>
      </c>
      <c r="P23" s="145">
        <v>0</v>
      </c>
      <c r="Q23" s="145">
        <v>0</v>
      </c>
      <c r="T23" s="51"/>
    </row>
    <row r="24" spans="1:20" ht="16.5" customHeight="1" x14ac:dyDescent="0.25"/>
    <row r="25" spans="1:20" ht="16.5" customHeight="1" x14ac:dyDescent="0.25"/>
    <row r="26" spans="1:20" ht="16.5" customHeight="1" x14ac:dyDescent="0.25"/>
    <row r="27" spans="1:20" ht="15.75" customHeight="1" x14ac:dyDescent="0.25"/>
    <row r="29" spans="1:20" ht="16.5" customHeight="1" x14ac:dyDescent="0.25"/>
    <row r="32" spans="1:20" ht="16.5" customHeight="1" x14ac:dyDescent="0.25"/>
  </sheetData>
  <mergeCells count="25">
    <mergeCell ref="M7:N7"/>
    <mergeCell ref="O7:O8"/>
    <mergeCell ref="P7:Q7"/>
    <mergeCell ref="A1:Q1"/>
    <mergeCell ref="A2:Q2"/>
    <mergeCell ref="L3:M3"/>
    <mergeCell ref="N3:Q3"/>
    <mergeCell ref="J7:K7"/>
    <mergeCell ref="J3:K3"/>
    <mergeCell ref="A9:B9"/>
    <mergeCell ref="A4:A8"/>
    <mergeCell ref="B4:B8"/>
    <mergeCell ref="C4:E6"/>
    <mergeCell ref="F4:Q4"/>
    <mergeCell ref="F5:Q5"/>
    <mergeCell ref="F6:H6"/>
    <mergeCell ref="L6:N6"/>
    <mergeCell ref="O6:Q6"/>
    <mergeCell ref="L7:L8"/>
    <mergeCell ref="I6:K6"/>
    <mergeCell ref="C7:C8"/>
    <mergeCell ref="D7:E7"/>
    <mergeCell ref="F7:F8"/>
    <mergeCell ref="G7:H7"/>
    <mergeCell ref="I7:I8"/>
  </mergeCells>
  <pageMargins left="0.94488188976377996" right="0.35433070866141703" top="0.59055118110236204" bottom="0.55118110236220497" header="0.39370078740157499" footer="0.31496062992126"/>
  <pageSetup paperSize="9" firstPageNumber="7" fitToHeight="0" orientation="landscape" r:id="rId1"/>
  <headerFooter>
    <oddHeader>&amp;RBiểu 4.4</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zoomScaleNormal="100" workbookViewId="0">
      <selection sqref="A1:XFD1"/>
    </sheetView>
  </sheetViews>
  <sheetFormatPr defaultColWidth="9" defaultRowHeight="15.75" x14ac:dyDescent="0.25"/>
  <cols>
    <col min="1" max="1" width="7.25" style="41" customWidth="1"/>
    <col min="2" max="2" width="32.625" style="41" customWidth="1"/>
    <col min="3" max="8" width="10.625" style="41" customWidth="1"/>
    <col min="9" max="11" width="9.75" style="41" customWidth="1"/>
    <col min="12" max="16384" width="9" style="41"/>
  </cols>
  <sheetData>
    <row r="1" spans="1:16" ht="43.5" customHeight="1" x14ac:dyDescent="0.25">
      <c r="A1" s="194" t="s">
        <v>86</v>
      </c>
      <c r="B1" s="194"/>
      <c r="C1" s="194"/>
      <c r="D1" s="194"/>
      <c r="E1" s="194"/>
      <c r="F1" s="194"/>
      <c r="G1" s="194"/>
      <c r="H1" s="194"/>
      <c r="I1" s="63"/>
      <c r="J1" s="63"/>
      <c r="K1" s="63"/>
    </row>
    <row r="2" spans="1:16" ht="26.25" customHeight="1" x14ac:dyDescent="0.25">
      <c r="A2" s="195" t="str">
        <f>'Biểu 4.1'!A2:K2</f>
        <v>(Kèm theo Nghị quyết số             /NQ-HĐND ngày     tháng 7 năm 2022 của Hội đồng nhân dân tỉnh Bắc Kạn)</v>
      </c>
      <c r="B2" s="195"/>
      <c r="C2" s="195"/>
      <c r="D2" s="195"/>
      <c r="E2" s="195"/>
      <c r="F2" s="195"/>
      <c r="G2" s="195"/>
      <c r="H2" s="195"/>
      <c r="I2" s="64"/>
      <c r="J2" s="64"/>
      <c r="K2" s="64"/>
    </row>
    <row r="3" spans="1:16" ht="17.25" customHeight="1" x14ac:dyDescent="0.25">
      <c r="F3" s="235" t="s">
        <v>18</v>
      </c>
      <c r="G3" s="235"/>
      <c r="H3" s="235"/>
    </row>
    <row r="4" spans="1:16" s="46" customFormat="1" ht="23.25" customHeight="1" x14ac:dyDescent="0.25">
      <c r="A4" s="205" t="s">
        <v>2</v>
      </c>
      <c r="B4" s="205" t="s">
        <v>78</v>
      </c>
      <c r="C4" s="208" t="s">
        <v>130</v>
      </c>
      <c r="D4" s="209"/>
      <c r="E4" s="210"/>
      <c r="F4" s="208" t="s">
        <v>9</v>
      </c>
      <c r="G4" s="201"/>
      <c r="H4" s="202"/>
      <c r="I4" s="65"/>
      <c r="J4" s="45"/>
      <c r="K4" s="45"/>
      <c r="L4" s="45"/>
      <c r="M4" s="45"/>
      <c r="N4" s="45"/>
      <c r="O4" s="45"/>
      <c r="P4" s="45"/>
    </row>
    <row r="5" spans="1:16" s="46" customFormat="1" ht="15.75" customHeight="1" x14ac:dyDescent="0.25">
      <c r="A5" s="206"/>
      <c r="B5" s="206"/>
      <c r="C5" s="214"/>
      <c r="D5" s="215"/>
      <c r="E5" s="216"/>
      <c r="F5" s="200" t="s">
        <v>87</v>
      </c>
      <c r="G5" s="201"/>
      <c r="H5" s="202"/>
      <c r="I5" s="65"/>
      <c r="J5" s="45"/>
      <c r="K5" s="45"/>
      <c r="L5" s="45"/>
      <c r="M5" s="45"/>
      <c r="N5" s="45"/>
      <c r="O5" s="45"/>
      <c r="P5" s="45"/>
    </row>
    <row r="6" spans="1:16" s="48" customFormat="1" ht="18" customHeight="1" x14ac:dyDescent="0.25">
      <c r="A6" s="206"/>
      <c r="B6" s="206"/>
      <c r="C6" s="203" t="s">
        <v>10</v>
      </c>
      <c r="D6" s="203" t="s">
        <v>52</v>
      </c>
      <c r="E6" s="203"/>
      <c r="F6" s="203" t="s">
        <v>10</v>
      </c>
      <c r="G6" s="203" t="s">
        <v>52</v>
      </c>
      <c r="H6" s="203"/>
      <c r="I6" s="233"/>
      <c r="J6" s="234"/>
      <c r="K6" s="234"/>
      <c r="L6" s="234"/>
      <c r="M6" s="234"/>
      <c r="N6" s="234"/>
      <c r="O6" s="45"/>
      <c r="P6" s="45"/>
    </row>
    <row r="7" spans="1:16" s="48" customFormat="1" ht="36.75" customHeight="1" x14ac:dyDescent="0.25">
      <c r="A7" s="207"/>
      <c r="B7" s="207"/>
      <c r="C7" s="203"/>
      <c r="D7" s="126" t="s">
        <v>75</v>
      </c>
      <c r="E7" s="126" t="s">
        <v>122</v>
      </c>
      <c r="F7" s="203"/>
      <c r="G7" s="126" t="s">
        <v>75</v>
      </c>
      <c r="H7" s="126" t="s">
        <v>122</v>
      </c>
      <c r="I7" s="53"/>
      <c r="J7" s="47"/>
      <c r="K7" s="47"/>
      <c r="L7" s="47"/>
      <c r="M7" s="66"/>
      <c r="N7" s="47"/>
      <c r="O7" s="47"/>
      <c r="P7" s="47"/>
    </row>
    <row r="8" spans="1:16" s="48" customFormat="1" ht="19.5" customHeight="1" x14ac:dyDescent="0.25">
      <c r="A8" s="204" t="s">
        <v>56</v>
      </c>
      <c r="B8" s="204"/>
      <c r="C8" s="127">
        <f>C9+C11</f>
        <v>3800</v>
      </c>
      <c r="D8" s="127">
        <f t="shared" ref="D8:H8" si="0">D9+D11</f>
        <v>3619</v>
      </c>
      <c r="E8" s="127">
        <f t="shared" si="0"/>
        <v>181</v>
      </c>
      <c r="F8" s="127">
        <f t="shared" si="0"/>
        <v>3800</v>
      </c>
      <c r="G8" s="127">
        <f t="shared" si="0"/>
        <v>3619</v>
      </c>
      <c r="H8" s="127">
        <f t="shared" si="0"/>
        <v>181</v>
      </c>
      <c r="I8" s="67"/>
      <c r="J8" s="49"/>
      <c r="K8" s="49"/>
      <c r="L8" s="49"/>
      <c r="M8" s="49"/>
      <c r="N8" s="49"/>
      <c r="O8" s="49"/>
      <c r="P8" s="49"/>
    </row>
    <row r="9" spans="1:16" s="48" customFormat="1" ht="19.5" customHeight="1" x14ac:dyDescent="0.25">
      <c r="A9" s="89" t="s">
        <v>4</v>
      </c>
      <c r="B9" s="146" t="s">
        <v>5</v>
      </c>
      <c r="C9" s="147">
        <f>C10</f>
        <v>2682</v>
      </c>
      <c r="D9" s="147">
        <f t="shared" ref="D9:H9" si="1">D10</f>
        <v>2554</v>
      </c>
      <c r="E9" s="147">
        <f t="shared" si="1"/>
        <v>128</v>
      </c>
      <c r="F9" s="147">
        <f t="shared" si="1"/>
        <v>2682</v>
      </c>
      <c r="G9" s="147">
        <f t="shared" si="1"/>
        <v>2554</v>
      </c>
      <c r="H9" s="147">
        <f t="shared" si="1"/>
        <v>128</v>
      </c>
      <c r="I9" s="67"/>
      <c r="J9" s="49"/>
      <c r="K9" s="49"/>
      <c r="L9" s="49"/>
      <c r="M9" s="49"/>
      <c r="N9" s="49"/>
      <c r="O9" s="49"/>
      <c r="P9" s="49"/>
    </row>
    <row r="10" spans="1:16" s="46" customFormat="1" ht="19.5" customHeight="1" x14ac:dyDescent="0.25">
      <c r="A10" s="87">
        <v>1</v>
      </c>
      <c r="B10" s="91" t="s">
        <v>88</v>
      </c>
      <c r="C10" s="129">
        <f>D10+E10</f>
        <v>2682</v>
      </c>
      <c r="D10" s="129">
        <v>2554</v>
      </c>
      <c r="E10" s="129">
        <v>128</v>
      </c>
      <c r="F10" s="129">
        <f>G10+H10</f>
        <v>2682</v>
      </c>
      <c r="G10" s="129">
        <v>2554</v>
      </c>
      <c r="H10" s="129">
        <v>128</v>
      </c>
      <c r="I10" s="68"/>
      <c r="J10" s="60"/>
      <c r="K10" s="60"/>
      <c r="L10" s="60"/>
      <c r="M10" s="60"/>
      <c r="N10" s="60"/>
      <c r="O10" s="60"/>
      <c r="P10" s="60"/>
    </row>
    <row r="11" spans="1:16" s="48" customFormat="1" ht="19.5" customHeight="1" x14ac:dyDescent="0.25">
      <c r="A11" s="89" t="s">
        <v>6</v>
      </c>
      <c r="B11" s="146" t="s">
        <v>7</v>
      </c>
      <c r="C11" s="147">
        <f>SUM(C12:C19)</f>
        <v>1118</v>
      </c>
      <c r="D11" s="147">
        <f t="shared" ref="D11:E11" si="2">SUM(D12:D19)</f>
        <v>1065</v>
      </c>
      <c r="E11" s="147">
        <f t="shared" si="2"/>
        <v>53</v>
      </c>
      <c r="F11" s="147">
        <f>SUM(F12:F19)</f>
        <v>1118</v>
      </c>
      <c r="G11" s="147">
        <f t="shared" ref="G11:H11" si="3">SUM(G12:G19)</f>
        <v>1065</v>
      </c>
      <c r="H11" s="147">
        <f t="shared" si="3"/>
        <v>53</v>
      </c>
      <c r="I11" s="53"/>
      <c r="J11" s="47"/>
      <c r="K11" s="47"/>
      <c r="L11" s="47"/>
      <c r="M11" s="47"/>
      <c r="N11" s="47"/>
      <c r="O11" s="47"/>
      <c r="P11" s="47"/>
    </row>
    <row r="12" spans="1:16" s="46" customFormat="1" ht="19.5" customHeight="1" x14ac:dyDescent="0.25">
      <c r="A12" s="87">
        <v>1</v>
      </c>
      <c r="B12" s="91" t="s">
        <v>57</v>
      </c>
      <c r="C12" s="129">
        <f>D12+E12</f>
        <v>138</v>
      </c>
      <c r="D12" s="129">
        <v>131</v>
      </c>
      <c r="E12" s="129">
        <v>7</v>
      </c>
      <c r="F12" s="129">
        <f>G12+H12</f>
        <v>138</v>
      </c>
      <c r="G12" s="129">
        <v>131</v>
      </c>
      <c r="H12" s="129">
        <v>7</v>
      </c>
      <c r="I12" s="68"/>
      <c r="J12" s="50"/>
      <c r="K12" s="50"/>
      <c r="L12" s="60"/>
      <c r="M12" s="50"/>
      <c r="N12" s="50"/>
      <c r="O12" s="50"/>
      <c r="P12" s="51"/>
    </row>
    <row r="13" spans="1:16" s="46" customFormat="1" ht="19.5" customHeight="1" x14ac:dyDescent="0.25">
      <c r="A13" s="87">
        <v>2</v>
      </c>
      <c r="B13" s="91" t="s">
        <v>58</v>
      </c>
      <c r="C13" s="129">
        <f t="shared" ref="C13:C19" si="4">D13+E13</f>
        <v>147</v>
      </c>
      <c r="D13" s="129">
        <v>140</v>
      </c>
      <c r="E13" s="129">
        <v>7</v>
      </c>
      <c r="F13" s="129">
        <f t="shared" ref="F13:F19" si="5">G13+H13</f>
        <v>147</v>
      </c>
      <c r="G13" s="129">
        <v>140</v>
      </c>
      <c r="H13" s="129">
        <v>7</v>
      </c>
      <c r="I13" s="68"/>
      <c r="J13" s="50"/>
      <c r="K13" s="50"/>
      <c r="L13" s="60"/>
      <c r="M13" s="50"/>
      <c r="N13" s="50"/>
      <c r="O13" s="50"/>
      <c r="P13" s="51"/>
    </row>
    <row r="14" spans="1:16" s="46" customFormat="1" ht="19.5" customHeight="1" x14ac:dyDescent="0.25">
      <c r="A14" s="87">
        <v>3</v>
      </c>
      <c r="B14" s="91" t="s">
        <v>59</v>
      </c>
      <c r="C14" s="129">
        <f t="shared" si="4"/>
        <v>169</v>
      </c>
      <c r="D14" s="129">
        <v>161</v>
      </c>
      <c r="E14" s="129">
        <v>8</v>
      </c>
      <c r="F14" s="129">
        <f t="shared" si="5"/>
        <v>169</v>
      </c>
      <c r="G14" s="129">
        <v>161</v>
      </c>
      <c r="H14" s="129">
        <v>8</v>
      </c>
      <c r="I14" s="68"/>
      <c r="J14" s="50"/>
      <c r="K14" s="50"/>
      <c r="L14" s="60"/>
      <c r="M14" s="50"/>
      <c r="N14" s="50"/>
      <c r="O14" s="50"/>
      <c r="P14" s="51"/>
    </row>
    <row r="15" spans="1:16" s="46" customFormat="1" ht="19.5" customHeight="1" x14ac:dyDescent="0.25">
      <c r="A15" s="87">
        <v>4</v>
      </c>
      <c r="B15" s="91" t="s">
        <v>60</v>
      </c>
      <c r="C15" s="129">
        <f t="shared" si="4"/>
        <v>139</v>
      </c>
      <c r="D15" s="129">
        <v>132</v>
      </c>
      <c r="E15" s="129">
        <v>7</v>
      </c>
      <c r="F15" s="129">
        <f t="shared" si="5"/>
        <v>139</v>
      </c>
      <c r="G15" s="129">
        <v>132</v>
      </c>
      <c r="H15" s="129">
        <v>7</v>
      </c>
      <c r="I15" s="68"/>
      <c r="J15" s="50"/>
      <c r="K15" s="50"/>
      <c r="L15" s="60"/>
      <c r="M15" s="50"/>
      <c r="N15" s="50"/>
      <c r="O15" s="50"/>
      <c r="P15" s="51"/>
    </row>
    <row r="16" spans="1:16" s="46" customFormat="1" ht="19.5" customHeight="1" x14ac:dyDescent="0.25">
      <c r="A16" s="87">
        <v>5</v>
      </c>
      <c r="B16" s="91" t="s">
        <v>61</v>
      </c>
      <c r="C16" s="129">
        <f t="shared" si="4"/>
        <v>174</v>
      </c>
      <c r="D16" s="129">
        <v>166</v>
      </c>
      <c r="E16" s="129">
        <v>8</v>
      </c>
      <c r="F16" s="129">
        <f t="shared" si="5"/>
        <v>174</v>
      </c>
      <c r="G16" s="129">
        <v>166</v>
      </c>
      <c r="H16" s="129">
        <v>8</v>
      </c>
      <c r="I16" s="68"/>
      <c r="J16" s="50"/>
      <c r="K16" s="50"/>
      <c r="L16" s="60"/>
      <c r="M16" s="50"/>
      <c r="N16" s="50"/>
      <c r="O16" s="50"/>
      <c r="P16" s="51"/>
    </row>
    <row r="17" spans="1:16" s="46" customFormat="1" ht="19.5" customHeight="1" x14ac:dyDescent="0.25">
      <c r="A17" s="87">
        <v>6</v>
      </c>
      <c r="B17" s="91" t="s">
        <v>62</v>
      </c>
      <c r="C17" s="129">
        <f t="shared" si="4"/>
        <v>159</v>
      </c>
      <c r="D17" s="129">
        <v>152</v>
      </c>
      <c r="E17" s="129">
        <v>7</v>
      </c>
      <c r="F17" s="129">
        <f t="shared" si="5"/>
        <v>159</v>
      </c>
      <c r="G17" s="129">
        <v>152</v>
      </c>
      <c r="H17" s="129">
        <v>7</v>
      </c>
      <c r="I17" s="68"/>
      <c r="J17" s="50"/>
      <c r="K17" s="50"/>
      <c r="L17" s="60"/>
      <c r="M17" s="50"/>
      <c r="N17" s="50"/>
      <c r="O17" s="50"/>
      <c r="P17" s="51"/>
    </row>
    <row r="18" spans="1:16" s="46" customFormat="1" ht="19.5" customHeight="1" x14ac:dyDescent="0.25">
      <c r="A18" s="87">
        <v>7</v>
      </c>
      <c r="B18" s="91" t="s">
        <v>63</v>
      </c>
      <c r="C18" s="129">
        <f t="shared" si="4"/>
        <v>173</v>
      </c>
      <c r="D18" s="129">
        <v>165</v>
      </c>
      <c r="E18" s="129">
        <v>8</v>
      </c>
      <c r="F18" s="129">
        <f t="shared" si="5"/>
        <v>173</v>
      </c>
      <c r="G18" s="129">
        <v>165</v>
      </c>
      <c r="H18" s="129">
        <v>8</v>
      </c>
      <c r="I18" s="68"/>
      <c r="J18" s="50"/>
      <c r="K18" s="50"/>
      <c r="L18" s="60"/>
      <c r="M18" s="50"/>
      <c r="N18" s="50"/>
      <c r="O18" s="50"/>
      <c r="P18" s="51"/>
    </row>
    <row r="19" spans="1:16" s="46" customFormat="1" ht="19.5" customHeight="1" x14ac:dyDescent="0.25">
      <c r="A19" s="92">
        <v>8</v>
      </c>
      <c r="B19" s="93" t="s">
        <v>64</v>
      </c>
      <c r="C19" s="131">
        <f t="shared" si="4"/>
        <v>19</v>
      </c>
      <c r="D19" s="131">
        <v>18</v>
      </c>
      <c r="E19" s="131">
        <v>1</v>
      </c>
      <c r="F19" s="131">
        <f t="shared" si="5"/>
        <v>19</v>
      </c>
      <c r="G19" s="131">
        <v>18</v>
      </c>
      <c r="H19" s="131">
        <v>1</v>
      </c>
      <c r="I19" s="68"/>
      <c r="J19" s="50"/>
      <c r="K19" s="50"/>
      <c r="L19" s="60"/>
      <c r="M19" s="50"/>
      <c r="N19" s="50"/>
      <c r="O19" s="50"/>
      <c r="P19" s="51"/>
    </row>
    <row r="20" spans="1:16" ht="16.5" customHeight="1" x14ac:dyDescent="0.25"/>
    <row r="21" spans="1:16" ht="16.5" customHeight="1" x14ac:dyDescent="0.25"/>
    <row r="22" spans="1:16" ht="16.5" customHeight="1" x14ac:dyDescent="0.25"/>
    <row r="23" spans="1:16" ht="15.75" customHeight="1" x14ac:dyDescent="0.25"/>
    <row r="25" spans="1:16" ht="16.5" customHeight="1" x14ac:dyDescent="0.25"/>
    <row r="28" spans="1:16" ht="16.5" customHeight="1" x14ac:dyDescent="0.25"/>
  </sheetData>
  <mergeCells count="15">
    <mergeCell ref="I6:K6"/>
    <mergeCell ref="L6:N6"/>
    <mergeCell ref="A8:B8"/>
    <mergeCell ref="A1:H1"/>
    <mergeCell ref="A2:H2"/>
    <mergeCell ref="F3:H3"/>
    <mergeCell ref="A4:A7"/>
    <mergeCell ref="B4:B7"/>
    <mergeCell ref="C4:E5"/>
    <mergeCell ref="F4:H4"/>
    <mergeCell ref="F5:H5"/>
    <mergeCell ref="C6:C7"/>
    <mergeCell ref="D6:E6"/>
    <mergeCell ref="F6:F7"/>
    <mergeCell ref="G6:H6"/>
  </mergeCells>
  <pageMargins left="0.70866141732283505" right="0.511811023622047" top="0.57999999999999996" bottom="0.43" header="0.25" footer="0.2"/>
  <pageSetup paperSize="9" scale="120" firstPageNumber="9" fitToHeight="0" orientation="landscape" r:id="rId1"/>
  <headerFooter>
    <oddHeader>&amp;RBiểu 4.5</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zoomScaleNormal="100" workbookViewId="0">
      <selection activeCell="E11" sqref="E11"/>
    </sheetView>
  </sheetViews>
  <sheetFormatPr defaultColWidth="9" defaultRowHeight="15.75" x14ac:dyDescent="0.25"/>
  <cols>
    <col min="1" max="1" width="7.25" style="41" customWidth="1"/>
    <col min="2" max="2" width="29.125" style="41" customWidth="1"/>
    <col min="3" max="8" width="10.75" style="41" customWidth="1"/>
    <col min="9" max="11" width="9.75" style="41" customWidth="1"/>
    <col min="12" max="16384" width="9" style="41"/>
  </cols>
  <sheetData>
    <row r="1" spans="1:19" ht="43.5" customHeight="1" x14ac:dyDescent="0.25">
      <c r="A1" s="236" t="s">
        <v>89</v>
      </c>
      <c r="B1" s="236"/>
      <c r="C1" s="236"/>
      <c r="D1" s="236"/>
      <c r="E1" s="236"/>
      <c r="F1" s="236"/>
      <c r="G1" s="236"/>
      <c r="H1" s="236"/>
      <c r="I1" s="63"/>
      <c r="J1" s="63"/>
      <c r="K1" s="63"/>
    </row>
    <row r="2" spans="1:19" ht="24.75" customHeight="1" x14ac:dyDescent="0.25">
      <c r="A2" s="237" t="str">
        <f>'Biểu 4.1'!A2:K2</f>
        <v>(Kèm theo Nghị quyết số             /NQ-HĐND ngày     tháng 7 năm 2022 của Hội đồng nhân dân tỉnh Bắc Kạn)</v>
      </c>
      <c r="B2" s="237"/>
      <c r="C2" s="237"/>
      <c r="D2" s="237"/>
      <c r="E2" s="237"/>
      <c r="F2" s="237"/>
      <c r="G2" s="237"/>
      <c r="H2" s="237"/>
      <c r="I2" s="64"/>
      <c r="J2" s="64"/>
      <c r="K2" s="64"/>
    </row>
    <row r="3" spans="1:19" ht="18.75" customHeight="1" x14ac:dyDescent="0.25">
      <c r="F3" s="235" t="s">
        <v>18</v>
      </c>
      <c r="G3" s="235"/>
      <c r="H3" s="235"/>
    </row>
    <row r="4" spans="1:19" s="71" customFormat="1" ht="20.25" customHeight="1" x14ac:dyDescent="0.25">
      <c r="A4" s="205" t="s">
        <v>2</v>
      </c>
      <c r="B4" s="205" t="s">
        <v>78</v>
      </c>
      <c r="C4" s="208" t="s">
        <v>90</v>
      </c>
      <c r="D4" s="209"/>
      <c r="E4" s="210"/>
      <c r="F4" s="203" t="s">
        <v>9</v>
      </c>
      <c r="G4" s="203"/>
      <c r="H4" s="203"/>
      <c r="I4" s="69"/>
      <c r="J4" s="70"/>
      <c r="K4" s="70"/>
      <c r="L4" s="70"/>
      <c r="M4" s="70"/>
      <c r="N4" s="70"/>
      <c r="O4" s="70"/>
      <c r="P4" s="70"/>
      <c r="Q4" s="70"/>
      <c r="R4" s="70"/>
      <c r="S4" s="70"/>
    </row>
    <row r="5" spans="1:19" s="71" customFormat="1" ht="18" customHeight="1" x14ac:dyDescent="0.25">
      <c r="A5" s="206"/>
      <c r="B5" s="206"/>
      <c r="C5" s="211"/>
      <c r="D5" s="212"/>
      <c r="E5" s="213"/>
      <c r="F5" s="203" t="s">
        <v>91</v>
      </c>
      <c r="G5" s="203"/>
      <c r="H5" s="203"/>
      <c r="I5" s="69"/>
      <c r="J5" s="70"/>
      <c r="K5" s="70"/>
      <c r="L5" s="70"/>
      <c r="M5" s="70"/>
      <c r="N5" s="70"/>
      <c r="O5" s="238"/>
      <c r="P5" s="238"/>
      <c r="Q5" s="238"/>
      <c r="R5" s="238"/>
      <c r="S5" s="238"/>
    </row>
    <row r="6" spans="1:19" s="72" customFormat="1" ht="24.75" customHeight="1" x14ac:dyDescent="0.25">
      <c r="A6" s="206"/>
      <c r="B6" s="206"/>
      <c r="C6" s="203" t="s">
        <v>10</v>
      </c>
      <c r="D6" s="203" t="s">
        <v>52</v>
      </c>
      <c r="E6" s="203"/>
      <c r="F6" s="203" t="s">
        <v>10</v>
      </c>
      <c r="G6" s="203" t="s">
        <v>52</v>
      </c>
      <c r="H6" s="203"/>
      <c r="I6" s="69"/>
      <c r="J6" s="70"/>
      <c r="K6" s="70"/>
      <c r="L6" s="70"/>
      <c r="M6" s="70"/>
      <c r="N6" s="70"/>
      <c r="O6" s="239"/>
      <c r="P6" s="239"/>
      <c r="Q6" s="239"/>
      <c r="R6" s="70"/>
      <c r="S6" s="70"/>
    </row>
    <row r="7" spans="1:19" s="72" customFormat="1" ht="36" customHeight="1" x14ac:dyDescent="0.25">
      <c r="A7" s="207"/>
      <c r="B7" s="207"/>
      <c r="C7" s="203"/>
      <c r="D7" s="126" t="s">
        <v>75</v>
      </c>
      <c r="E7" s="126" t="s">
        <v>122</v>
      </c>
      <c r="F7" s="203"/>
      <c r="G7" s="166" t="s">
        <v>75</v>
      </c>
      <c r="H7" s="166" t="s">
        <v>76</v>
      </c>
      <c r="I7" s="69"/>
      <c r="J7" s="70"/>
      <c r="K7" s="70"/>
      <c r="L7" s="70"/>
      <c r="M7" s="70"/>
      <c r="N7" s="70"/>
      <c r="O7" s="239"/>
      <c r="P7" s="52"/>
      <c r="Q7" s="52"/>
      <c r="R7" s="70"/>
      <c r="S7" s="70"/>
    </row>
    <row r="8" spans="1:19" s="76" customFormat="1" ht="24" customHeight="1" x14ac:dyDescent="0.25">
      <c r="A8" s="152"/>
      <c r="B8" s="152" t="s">
        <v>56</v>
      </c>
      <c r="C8" s="153">
        <f>C9+C11</f>
        <v>3640.35</v>
      </c>
      <c r="D8" s="153">
        <f>D9+D11</f>
        <v>3467</v>
      </c>
      <c r="E8" s="153">
        <f t="shared" ref="E8:H8" si="0">E9+E11</f>
        <v>173.35</v>
      </c>
      <c r="F8" s="153">
        <f t="shared" si="0"/>
        <v>3640.35</v>
      </c>
      <c r="G8" s="153">
        <f t="shared" si="0"/>
        <v>3467</v>
      </c>
      <c r="H8" s="153">
        <f t="shared" si="0"/>
        <v>173</v>
      </c>
      <c r="I8" s="73"/>
      <c r="J8" s="74"/>
      <c r="K8" s="74"/>
      <c r="L8" s="74"/>
      <c r="M8" s="74"/>
      <c r="N8" s="74"/>
      <c r="O8" s="75"/>
      <c r="P8" s="75"/>
      <c r="Q8" s="75"/>
      <c r="R8" s="75"/>
      <c r="S8" s="75"/>
    </row>
    <row r="9" spans="1:19" s="76" customFormat="1" ht="22.5" customHeight="1" x14ac:dyDescent="0.25">
      <c r="A9" s="154" t="s">
        <v>4</v>
      </c>
      <c r="B9" s="146" t="s">
        <v>5</v>
      </c>
      <c r="C9" s="155">
        <f>C10</f>
        <v>364.35</v>
      </c>
      <c r="D9" s="155">
        <f t="shared" ref="D9:H9" si="1">D10</f>
        <v>347</v>
      </c>
      <c r="E9" s="155">
        <f t="shared" si="1"/>
        <v>17.350000000000001</v>
      </c>
      <c r="F9" s="155">
        <f t="shared" si="1"/>
        <v>364.35</v>
      </c>
      <c r="G9" s="155">
        <f t="shared" si="1"/>
        <v>347</v>
      </c>
      <c r="H9" s="155">
        <f t="shared" si="1"/>
        <v>17</v>
      </c>
      <c r="I9" s="73"/>
      <c r="J9" s="74"/>
      <c r="K9" s="74"/>
      <c r="L9" s="74"/>
      <c r="M9" s="74"/>
      <c r="N9" s="74"/>
      <c r="O9" s="75"/>
      <c r="P9" s="75"/>
      <c r="Q9" s="75"/>
      <c r="R9" s="75"/>
      <c r="S9" s="75"/>
    </row>
    <row r="10" spans="1:19" s="80" customFormat="1" ht="22.5" customHeight="1" x14ac:dyDescent="0.25">
      <c r="A10" s="156">
        <v>1</v>
      </c>
      <c r="B10" s="157" t="s">
        <v>92</v>
      </c>
      <c r="C10" s="158">
        <v>364.35</v>
      </c>
      <c r="D10" s="158">
        <v>347</v>
      </c>
      <c r="E10" s="158">
        <v>17.350000000000001</v>
      </c>
      <c r="F10" s="129">
        <v>364.35</v>
      </c>
      <c r="G10" s="129">
        <v>347</v>
      </c>
      <c r="H10" s="129">
        <v>17</v>
      </c>
      <c r="I10" s="77"/>
      <c r="J10" s="78"/>
      <c r="K10" s="78"/>
      <c r="L10" s="78"/>
      <c r="M10" s="78"/>
      <c r="N10" s="78"/>
      <c r="O10" s="79"/>
      <c r="P10" s="79"/>
      <c r="Q10" s="79"/>
      <c r="R10" s="79"/>
      <c r="S10" s="79"/>
    </row>
    <row r="11" spans="1:19" s="76" customFormat="1" ht="22.5" customHeight="1" x14ac:dyDescent="0.25">
      <c r="A11" s="159" t="s">
        <v>6</v>
      </c>
      <c r="B11" s="146" t="s">
        <v>7</v>
      </c>
      <c r="C11" s="155">
        <f>SUM(C12:C19)</f>
        <v>3276</v>
      </c>
      <c r="D11" s="155">
        <f t="shared" ref="D11" si="2">SUM(D12:D19)</f>
        <v>3120</v>
      </c>
      <c r="E11" s="155">
        <f>SUM(E12:E19)</f>
        <v>156</v>
      </c>
      <c r="F11" s="155">
        <f t="shared" ref="F11:G11" si="3">SUM(F12:F19)</f>
        <v>3276</v>
      </c>
      <c r="G11" s="155">
        <f t="shared" si="3"/>
        <v>3120</v>
      </c>
      <c r="H11" s="155">
        <f>SUM(H12:H19)</f>
        <v>156</v>
      </c>
      <c r="I11" s="73"/>
      <c r="J11" s="74"/>
      <c r="K11" s="74"/>
      <c r="L11" s="74"/>
      <c r="M11" s="74"/>
      <c r="N11" s="74"/>
      <c r="O11" s="75"/>
      <c r="P11" s="75"/>
      <c r="Q11" s="75"/>
      <c r="R11" s="75"/>
      <c r="S11" s="75"/>
    </row>
    <row r="12" spans="1:19" s="83" customFormat="1" ht="22.5" customHeight="1" x14ac:dyDescent="0.25">
      <c r="A12" s="87">
        <v>1</v>
      </c>
      <c r="B12" s="91" t="s">
        <v>57</v>
      </c>
      <c r="C12" s="158">
        <f>D12+E12</f>
        <v>415</v>
      </c>
      <c r="D12" s="129">
        <v>395</v>
      </c>
      <c r="E12" s="129">
        <v>20</v>
      </c>
      <c r="F12" s="129">
        <f>G12+H12</f>
        <v>415</v>
      </c>
      <c r="G12" s="129">
        <v>395</v>
      </c>
      <c r="H12" s="129">
        <v>20</v>
      </c>
      <c r="I12" s="81"/>
      <c r="J12" s="82"/>
      <c r="K12" s="82"/>
      <c r="L12" s="82"/>
      <c r="M12" s="82"/>
      <c r="N12" s="82"/>
      <c r="O12" s="82"/>
      <c r="P12" s="82"/>
      <c r="Q12" s="82"/>
      <c r="R12" s="82"/>
      <c r="S12" s="82"/>
    </row>
    <row r="13" spans="1:19" s="83" customFormat="1" ht="22.5" customHeight="1" x14ac:dyDescent="0.25">
      <c r="A13" s="156">
        <v>2</v>
      </c>
      <c r="B13" s="91" t="s">
        <v>58</v>
      </c>
      <c r="C13" s="158">
        <f t="shared" ref="C13:C19" si="4">D13+E13</f>
        <v>488</v>
      </c>
      <c r="D13" s="129">
        <v>465</v>
      </c>
      <c r="E13" s="129">
        <v>23</v>
      </c>
      <c r="F13" s="129">
        <f t="shared" ref="F13:F19" si="5">G13+H13</f>
        <v>488</v>
      </c>
      <c r="G13" s="129">
        <v>465</v>
      </c>
      <c r="H13" s="129">
        <v>23</v>
      </c>
      <c r="I13" s="81"/>
      <c r="J13" s="82"/>
      <c r="K13" s="82"/>
      <c r="L13" s="82"/>
      <c r="M13" s="82"/>
      <c r="N13" s="82"/>
      <c r="O13" s="82"/>
      <c r="P13" s="82"/>
      <c r="Q13" s="82"/>
      <c r="R13" s="82"/>
      <c r="S13" s="82"/>
    </row>
    <row r="14" spans="1:19" s="83" customFormat="1" ht="22.5" customHeight="1" x14ac:dyDescent="0.25">
      <c r="A14" s="87">
        <v>3</v>
      </c>
      <c r="B14" s="91" t="s">
        <v>59</v>
      </c>
      <c r="C14" s="158">
        <f t="shared" si="4"/>
        <v>382</v>
      </c>
      <c r="D14" s="129">
        <v>364</v>
      </c>
      <c r="E14" s="129">
        <v>18</v>
      </c>
      <c r="F14" s="129">
        <f t="shared" si="5"/>
        <v>382</v>
      </c>
      <c r="G14" s="129">
        <v>364</v>
      </c>
      <c r="H14" s="129">
        <v>18</v>
      </c>
      <c r="I14" s="81"/>
      <c r="J14" s="82"/>
      <c r="K14" s="82"/>
      <c r="L14" s="82"/>
      <c r="M14" s="82"/>
      <c r="N14" s="82"/>
      <c r="O14" s="82"/>
      <c r="P14" s="82"/>
      <c r="Q14" s="82"/>
      <c r="R14" s="82"/>
      <c r="S14" s="82"/>
    </row>
    <row r="15" spans="1:19" s="83" customFormat="1" ht="22.5" customHeight="1" x14ac:dyDescent="0.25">
      <c r="A15" s="156">
        <v>4</v>
      </c>
      <c r="B15" s="91" t="s">
        <v>60</v>
      </c>
      <c r="C15" s="158">
        <f t="shared" si="4"/>
        <v>415</v>
      </c>
      <c r="D15" s="129">
        <v>395</v>
      </c>
      <c r="E15" s="129">
        <v>20</v>
      </c>
      <c r="F15" s="129">
        <f t="shared" si="5"/>
        <v>415</v>
      </c>
      <c r="G15" s="129">
        <v>395</v>
      </c>
      <c r="H15" s="129">
        <v>20</v>
      </c>
      <c r="I15" s="81"/>
      <c r="J15" s="82"/>
      <c r="K15" s="82"/>
      <c r="L15" s="82"/>
      <c r="M15" s="82"/>
      <c r="N15" s="82"/>
      <c r="O15" s="82"/>
      <c r="P15" s="82"/>
      <c r="Q15" s="82"/>
      <c r="R15" s="82"/>
      <c r="S15" s="82"/>
    </row>
    <row r="16" spans="1:19" s="83" customFormat="1" ht="22.5" customHeight="1" x14ac:dyDescent="0.25">
      <c r="A16" s="87">
        <v>5</v>
      </c>
      <c r="B16" s="91" t="s">
        <v>61</v>
      </c>
      <c r="C16" s="158">
        <f t="shared" si="4"/>
        <v>595</v>
      </c>
      <c r="D16" s="129">
        <v>567</v>
      </c>
      <c r="E16" s="129">
        <v>28</v>
      </c>
      <c r="F16" s="129">
        <f t="shared" si="5"/>
        <v>595</v>
      </c>
      <c r="G16" s="129">
        <v>567</v>
      </c>
      <c r="H16" s="129">
        <v>28</v>
      </c>
      <c r="I16" s="81"/>
      <c r="J16" s="82"/>
      <c r="K16" s="82"/>
      <c r="L16" s="82"/>
      <c r="M16" s="82"/>
      <c r="N16" s="82"/>
      <c r="O16" s="82"/>
      <c r="P16" s="82"/>
      <c r="Q16" s="82"/>
      <c r="R16" s="82"/>
      <c r="S16" s="82"/>
    </row>
    <row r="17" spans="1:19" s="83" customFormat="1" ht="22.5" customHeight="1" x14ac:dyDescent="0.25">
      <c r="A17" s="156">
        <v>6</v>
      </c>
      <c r="B17" s="91" t="s">
        <v>62</v>
      </c>
      <c r="C17" s="158">
        <f t="shared" si="4"/>
        <v>411</v>
      </c>
      <c r="D17" s="129">
        <v>391</v>
      </c>
      <c r="E17" s="129">
        <v>20</v>
      </c>
      <c r="F17" s="129">
        <f t="shared" si="5"/>
        <v>411</v>
      </c>
      <c r="G17" s="129">
        <v>391</v>
      </c>
      <c r="H17" s="129">
        <v>20</v>
      </c>
      <c r="I17" s="81"/>
      <c r="J17" s="82"/>
      <c r="K17" s="82"/>
      <c r="L17" s="82"/>
      <c r="M17" s="82"/>
      <c r="N17" s="82"/>
      <c r="O17" s="82"/>
      <c r="P17" s="82"/>
      <c r="Q17" s="82"/>
      <c r="R17" s="82"/>
      <c r="S17" s="82"/>
    </row>
    <row r="18" spans="1:19" s="83" customFormat="1" ht="22.5" customHeight="1" x14ac:dyDescent="0.25">
      <c r="A18" s="87">
        <v>7</v>
      </c>
      <c r="B18" s="91" t="s">
        <v>63</v>
      </c>
      <c r="C18" s="158">
        <f t="shared" si="4"/>
        <v>471</v>
      </c>
      <c r="D18" s="129">
        <v>449</v>
      </c>
      <c r="E18" s="129">
        <v>22</v>
      </c>
      <c r="F18" s="129">
        <f t="shared" si="5"/>
        <v>471</v>
      </c>
      <c r="G18" s="129">
        <v>449</v>
      </c>
      <c r="H18" s="129">
        <v>22</v>
      </c>
      <c r="I18" s="81"/>
      <c r="J18" s="82"/>
      <c r="K18" s="82"/>
      <c r="L18" s="82"/>
      <c r="M18" s="82"/>
      <c r="N18" s="82"/>
      <c r="O18" s="82"/>
      <c r="P18" s="82"/>
      <c r="Q18" s="82"/>
      <c r="R18" s="82"/>
      <c r="S18" s="82"/>
    </row>
    <row r="19" spans="1:19" s="83" customFormat="1" ht="22.5" customHeight="1" x14ac:dyDescent="0.25">
      <c r="A19" s="160">
        <v>8</v>
      </c>
      <c r="B19" s="93" t="s">
        <v>64</v>
      </c>
      <c r="C19" s="131">
        <f t="shared" si="4"/>
        <v>99</v>
      </c>
      <c r="D19" s="131">
        <v>94</v>
      </c>
      <c r="E19" s="131">
        <v>5</v>
      </c>
      <c r="F19" s="131">
        <f t="shared" si="5"/>
        <v>99</v>
      </c>
      <c r="G19" s="131">
        <v>94</v>
      </c>
      <c r="H19" s="131">
        <v>5</v>
      </c>
      <c r="I19" s="81"/>
      <c r="J19" s="82"/>
      <c r="K19" s="82"/>
      <c r="L19" s="82"/>
      <c r="M19" s="82"/>
      <c r="N19" s="82"/>
      <c r="O19" s="82"/>
      <c r="P19" s="82"/>
      <c r="Q19" s="82"/>
      <c r="R19" s="82"/>
      <c r="S19" s="82"/>
    </row>
    <row r="20" spans="1:19" ht="16.5" customHeight="1" x14ac:dyDescent="0.25"/>
    <row r="21" spans="1:19" ht="16.5" customHeight="1" x14ac:dyDescent="0.25"/>
    <row r="22" spans="1:19" ht="15.75" customHeight="1" x14ac:dyDescent="0.25"/>
    <row r="24" spans="1:19" ht="16.5" customHeight="1" x14ac:dyDescent="0.25"/>
    <row r="27" spans="1:19" ht="16.5" customHeight="1" x14ac:dyDescent="0.25"/>
  </sheetData>
  <mergeCells count="15">
    <mergeCell ref="A1:H1"/>
    <mergeCell ref="A2:H2"/>
    <mergeCell ref="F3:H3"/>
    <mergeCell ref="O5:S5"/>
    <mergeCell ref="O6:O7"/>
    <mergeCell ref="P6:Q6"/>
    <mergeCell ref="A4:A7"/>
    <mergeCell ref="B4:B7"/>
    <mergeCell ref="C4:E5"/>
    <mergeCell ref="F4:H4"/>
    <mergeCell ref="F5:H5"/>
    <mergeCell ref="C6:C7"/>
    <mergeCell ref="D6:E6"/>
    <mergeCell ref="F6:F7"/>
    <mergeCell ref="G6:H6"/>
  </mergeCells>
  <pageMargins left="0.91" right="0.33" top="0.42" bottom="0.42" header="0.2" footer="0.2"/>
  <pageSetup paperSize="9" scale="120" firstPageNumber="10" fitToHeight="0" orientation="landscape" r:id="rId1"/>
  <headerFooter>
    <oddHeader>&amp;RBiểu 4.6</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zoomScale="115" zoomScaleNormal="115" workbookViewId="0">
      <selection sqref="A1:XFD1"/>
    </sheetView>
  </sheetViews>
  <sheetFormatPr defaultColWidth="9" defaultRowHeight="15.75" x14ac:dyDescent="0.25"/>
  <cols>
    <col min="1" max="1" width="5.75" style="41" customWidth="1"/>
    <col min="2" max="2" width="27.125" style="41" customWidth="1"/>
    <col min="3" max="11" width="8.875" style="41" customWidth="1"/>
    <col min="12" max="16384" width="9" style="41"/>
  </cols>
  <sheetData>
    <row r="1" spans="1:19" ht="36.75" customHeight="1" x14ac:dyDescent="0.25">
      <c r="A1" s="194" t="s">
        <v>93</v>
      </c>
      <c r="B1" s="194"/>
      <c r="C1" s="194"/>
      <c r="D1" s="194"/>
      <c r="E1" s="194"/>
      <c r="F1" s="194"/>
      <c r="G1" s="194"/>
      <c r="H1" s="194"/>
      <c r="I1" s="194"/>
      <c r="J1" s="194"/>
      <c r="K1" s="194"/>
    </row>
    <row r="2" spans="1:19" ht="19.5" customHeight="1" x14ac:dyDescent="0.25">
      <c r="A2" s="195" t="str">
        <f>'Biểu 4.1'!A2:K2</f>
        <v>(Kèm theo Nghị quyết số             /NQ-HĐND ngày     tháng 7 năm 2022 của Hội đồng nhân dân tỉnh Bắc Kạn)</v>
      </c>
      <c r="B2" s="195"/>
      <c r="C2" s="195"/>
      <c r="D2" s="195"/>
      <c r="E2" s="195"/>
      <c r="F2" s="195"/>
      <c r="G2" s="195"/>
      <c r="H2" s="195"/>
      <c r="I2" s="195"/>
      <c r="J2" s="195"/>
      <c r="K2" s="195"/>
    </row>
    <row r="3" spans="1:19" ht="26.25" customHeight="1" x14ac:dyDescent="0.25">
      <c r="A3" s="132"/>
      <c r="B3" s="132"/>
      <c r="C3" s="132"/>
      <c r="D3" s="132"/>
      <c r="E3" s="132"/>
      <c r="F3" s="232"/>
      <c r="G3" s="232"/>
      <c r="H3" s="232"/>
      <c r="I3" s="232" t="s">
        <v>18</v>
      </c>
      <c r="J3" s="232"/>
      <c r="K3" s="232"/>
    </row>
    <row r="4" spans="1:19" s="71" customFormat="1" ht="15.75" customHeight="1" x14ac:dyDescent="0.25">
      <c r="A4" s="218" t="s">
        <v>2</v>
      </c>
      <c r="B4" s="218" t="s">
        <v>78</v>
      </c>
      <c r="C4" s="221" t="s">
        <v>94</v>
      </c>
      <c r="D4" s="222"/>
      <c r="E4" s="223"/>
      <c r="F4" s="228" t="s">
        <v>9</v>
      </c>
      <c r="G4" s="230"/>
      <c r="H4" s="230"/>
      <c r="I4" s="230"/>
      <c r="J4" s="230"/>
      <c r="K4" s="229"/>
      <c r="L4" s="70"/>
      <c r="M4" s="70"/>
      <c r="N4" s="70"/>
      <c r="O4" s="70"/>
      <c r="P4" s="70"/>
      <c r="Q4" s="70"/>
      <c r="R4" s="70"/>
      <c r="S4" s="70"/>
    </row>
    <row r="5" spans="1:19" s="71" customFormat="1" ht="22.5" customHeight="1" x14ac:dyDescent="0.25">
      <c r="A5" s="219"/>
      <c r="B5" s="219"/>
      <c r="C5" s="224"/>
      <c r="D5" s="240"/>
      <c r="E5" s="226"/>
      <c r="F5" s="227" t="s">
        <v>95</v>
      </c>
      <c r="G5" s="227"/>
      <c r="H5" s="227"/>
      <c r="I5" s="228" t="s">
        <v>55</v>
      </c>
      <c r="J5" s="230"/>
      <c r="K5" s="229"/>
      <c r="L5" s="70"/>
      <c r="M5" s="70"/>
      <c r="N5" s="70"/>
      <c r="O5" s="238"/>
      <c r="P5" s="238"/>
      <c r="Q5" s="238"/>
      <c r="R5" s="238"/>
      <c r="S5" s="238"/>
    </row>
    <row r="6" spans="1:19" s="72" customFormat="1" ht="17.25" customHeight="1" x14ac:dyDescent="0.25">
      <c r="A6" s="219"/>
      <c r="B6" s="219"/>
      <c r="C6" s="227" t="s">
        <v>10</v>
      </c>
      <c r="D6" s="227" t="s">
        <v>52</v>
      </c>
      <c r="E6" s="227"/>
      <c r="F6" s="227" t="s">
        <v>10</v>
      </c>
      <c r="G6" s="228" t="s">
        <v>52</v>
      </c>
      <c r="H6" s="229"/>
      <c r="I6" s="227" t="s">
        <v>10</v>
      </c>
      <c r="J6" s="228" t="s">
        <v>52</v>
      </c>
      <c r="K6" s="229"/>
      <c r="L6" s="70"/>
      <c r="M6" s="70"/>
      <c r="N6" s="70"/>
      <c r="O6" s="239"/>
      <c r="P6" s="239"/>
      <c r="Q6" s="239"/>
      <c r="R6" s="70"/>
      <c r="S6" s="70"/>
    </row>
    <row r="7" spans="1:19" s="72" customFormat="1" ht="36.75" customHeight="1" x14ac:dyDescent="0.25">
      <c r="A7" s="220"/>
      <c r="B7" s="220"/>
      <c r="C7" s="227"/>
      <c r="D7" s="148" t="s">
        <v>75</v>
      </c>
      <c r="E7" s="148" t="s">
        <v>122</v>
      </c>
      <c r="F7" s="227"/>
      <c r="G7" s="148" t="s">
        <v>75</v>
      </c>
      <c r="H7" s="148" t="s">
        <v>122</v>
      </c>
      <c r="I7" s="227"/>
      <c r="J7" s="148" t="s">
        <v>75</v>
      </c>
      <c r="K7" s="148" t="s">
        <v>122</v>
      </c>
      <c r="L7" s="70"/>
      <c r="M7" s="70"/>
      <c r="N7" s="70"/>
      <c r="O7" s="239"/>
      <c r="P7" s="52"/>
      <c r="Q7" s="52"/>
      <c r="R7" s="70"/>
      <c r="S7" s="70"/>
    </row>
    <row r="8" spans="1:19" s="94" customFormat="1" ht="18" customHeight="1" x14ac:dyDescent="0.25">
      <c r="A8" s="149"/>
      <c r="B8" s="149" t="s">
        <v>56</v>
      </c>
      <c r="C8" s="134">
        <f>C9+C11</f>
        <v>9046</v>
      </c>
      <c r="D8" s="134">
        <f t="shared" ref="D8:K8" si="0">D9+D11</f>
        <v>8615</v>
      </c>
      <c r="E8" s="134">
        <f t="shared" si="0"/>
        <v>431</v>
      </c>
      <c r="F8" s="134">
        <f t="shared" si="0"/>
        <v>5762</v>
      </c>
      <c r="G8" s="134">
        <f t="shared" si="0"/>
        <v>5487</v>
      </c>
      <c r="H8" s="134">
        <f t="shared" si="0"/>
        <v>275</v>
      </c>
      <c r="I8" s="134">
        <f t="shared" si="0"/>
        <v>3284</v>
      </c>
      <c r="J8" s="134">
        <f t="shared" si="0"/>
        <v>3128</v>
      </c>
      <c r="K8" s="134">
        <f t="shared" si="0"/>
        <v>156</v>
      </c>
      <c r="L8" s="95"/>
      <c r="M8" s="95"/>
      <c r="N8" s="95"/>
    </row>
    <row r="9" spans="1:19" s="94" customFormat="1" ht="18" customHeight="1" x14ac:dyDescent="0.25">
      <c r="A9" s="135" t="s">
        <v>4</v>
      </c>
      <c r="B9" s="161" t="s">
        <v>5</v>
      </c>
      <c r="C9" s="137">
        <f>C10</f>
        <v>1085</v>
      </c>
      <c r="D9" s="137">
        <f t="shared" ref="D9:K9" si="1">D10</f>
        <v>1033</v>
      </c>
      <c r="E9" s="137">
        <f t="shared" si="1"/>
        <v>52</v>
      </c>
      <c r="F9" s="137">
        <f t="shared" si="1"/>
        <v>691</v>
      </c>
      <c r="G9" s="137">
        <f t="shared" si="1"/>
        <v>658</v>
      </c>
      <c r="H9" s="137">
        <f t="shared" si="1"/>
        <v>33</v>
      </c>
      <c r="I9" s="137">
        <f t="shared" si="1"/>
        <v>394</v>
      </c>
      <c r="J9" s="137">
        <f t="shared" si="1"/>
        <v>375</v>
      </c>
      <c r="K9" s="137">
        <f t="shared" si="1"/>
        <v>19</v>
      </c>
      <c r="L9" s="95"/>
      <c r="M9" s="95"/>
      <c r="N9" s="95"/>
    </row>
    <row r="10" spans="1:19" s="98" customFormat="1" ht="18" customHeight="1" x14ac:dyDescent="0.25">
      <c r="A10" s="162">
        <v>1</v>
      </c>
      <c r="B10" s="139" t="s">
        <v>96</v>
      </c>
      <c r="C10" s="140">
        <f>SUM(D10:E10)</f>
        <v>1085</v>
      </c>
      <c r="D10" s="140">
        <v>1033</v>
      </c>
      <c r="E10" s="140">
        <v>52</v>
      </c>
      <c r="F10" s="150">
        <f>SUM(G10:H10)</f>
        <v>691</v>
      </c>
      <c r="G10" s="150">
        <v>658</v>
      </c>
      <c r="H10" s="150">
        <v>33</v>
      </c>
      <c r="I10" s="150">
        <f>SUM(J10:K10)</f>
        <v>394</v>
      </c>
      <c r="J10" s="140">
        <v>375</v>
      </c>
      <c r="K10" s="140">
        <v>19</v>
      </c>
      <c r="L10" s="96"/>
      <c r="M10" s="97"/>
      <c r="N10" s="97"/>
    </row>
    <row r="11" spans="1:19" s="94" customFormat="1" ht="18" customHeight="1" x14ac:dyDescent="0.25">
      <c r="A11" s="163" t="s">
        <v>6</v>
      </c>
      <c r="B11" s="136" t="s">
        <v>7</v>
      </c>
      <c r="C11" s="137">
        <f>SUM(C12:C19)</f>
        <v>7961</v>
      </c>
      <c r="D11" s="137">
        <f t="shared" ref="D11:K11" si="2">SUM(D12:D19)</f>
        <v>7582</v>
      </c>
      <c r="E11" s="137">
        <f t="shared" si="2"/>
        <v>379</v>
      </c>
      <c r="F11" s="137">
        <f t="shared" si="2"/>
        <v>5071</v>
      </c>
      <c r="G11" s="137">
        <f t="shared" si="2"/>
        <v>4829</v>
      </c>
      <c r="H11" s="137">
        <f t="shared" si="2"/>
        <v>242</v>
      </c>
      <c r="I11" s="137">
        <f t="shared" si="2"/>
        <v>2890</v>
      </c>
      <c r="J11" s="137">
        <f t="shared" si="2"/>
        <v>2753</v>
      </c>
      <c r="K11" s="137">
        <f t="shared" si="2"/>
        <v>137</v>
      </c>
      <c r="L11" s="99"/>
      <c r="M11" s="95"/>
      <c r="N11" s="95"/>
    </row>
    <row r="12" spans="1:19" s="71" customFormat="1" ht="18" customHeight="1" x14ac:dyDescent="0.25">
      <c r="A12" s="162">
        <v>1</v>
      </c>
      <c r="B12" s="142" t="s">
        <v>57</v>
      </c>
      <c r="C12" s="140">
        <f>SUM(D12:E12)</f>
        <v>976</v>
      </c>
      <c r="D12" s="140">
        <f>G12+J12</f>
        <v>929</v>
      </c>
      <c r="E12" s="140">
        <f>H12+K12</f>
        <v>47</v>
      </c>
      <c r="F12" s="150">
        <f>SUM(G12:H12)</f>
        <v>622</v>
      </c>
      <c r="G12" s="150">
        <v>592</v>
      </c>
      <c r="H12" s="150">
        <v>30</v>
      </c>
      <c r="I12" s="150">
        <f>SUM(J12:K12)</f>
        <v>354</v>
      </c>
      <c r="J12" s="140">
        <v>337</v>
      </c>
      <c r="K12" s="140">
        <v>17</v>
      </c>
      <c r="L12" s="96"/>
      <c r="M12" s="100"/>
      <c r="N12" s="100"/>
    </row>
    <row r="13" spans="1:19" s="71" customFormat="1" ht="18" customHeight="1" x14ac:dyDescent="0.25">
      <c r="A13" s="162">
        <v>2</v>
      </c>
      <c r="B13" s="142" t="s">
        <v>58</v>
      </c>
      <c r="C13" s="140">
        <f t="shared" ref="C13:C19" si="3">SUM(D13:E13)</f>
        <v>1254</v>
      </c>
      <c r="D13" s="140">
        <f t="shared" ref="D13:D19" si="4">G13+J13</f>
        <v>1194</v>
      </c>
      <c r="E13" s="140">
        <f t="shared" ref="E13:E19" si="5">H13+K13</f>
        <v>60</v>
      </c>
      <c r="F13" s="150">
        <f t="shared" ref="F13:F19" si="6">SUM(G13:H13)</f>
        <v>798</v>
      </c>
      <c r="G13" s="150">
        <v>760</v>
      </c>
      <c r="H13" s="150">
        <v>38</v>
      </c>
      <c r="I13" s="150">
        <f t="shared" ref="I13:I19" si="7">SUM(J13:K13)</f>
        <v>456</v>
      </c>
      <c r="J13" s="140">
        <v>434</v>
      </c>
      <c r="K13" s="140">
        <v>22</v>
      </c>
      <c r="L13" s="96"/>
      <c r="M13" s="100"/>
      <c r="N13" s="100"/>
    </row>
    <row r="14" spans="1:19" s="71" customFormat="1" ht="18" customHeight="1" x14ac:dyDescent="0.25">
      <c r="A14" s="162">
        <v>3</v>
      </c>
      <c r="B14" s="142" t="s">
        <v>59</v>
      </c>
      <c r="C14" s="140">
        <f t="shared" si="3"/>
        <v>916</v>
      </c>
      <c r="D14" s="140">
        <f t="shared" si="4"/>
        <v>872</v>
      </c>
      <c r="E14" s="140">
        <f t="shared" si="5"/>
        <v>44</v>
      </c>
      <c r="F14" s="150">
        <f t="shared" si="6"/>
        <v>583</v>
      </c>
      <c r="G14" s="150">
        <v>555</v>
      </c>
      <c r="H14" s="150">
        <v>28</v>
      </c>
      <c r="I14" s="150">
        <f t="shared" si="7"/>
        <v>333</v>
      </c>
      <c r="J14" s="140">
        <v>317</v>
      </c>
      <c r="K14" s="140">
        <v>16</v>
      </c>
      <c r="L14" s="96"/>
      <c r="M14" s="100"/>
      <c r="N14" s="100"/>
    </row>
    <row r="15" spans="1:19" s="71" customFormat="1" ht="18" customHeight="1" x14ac:dyDescent="0.25">
      <c r="A15" s="162">
        <v>4</v>
      </c>
      <c r="B15" s="142" t="s">
        <v>60</v>
      </c>
      <c r="C15" s="140">
        <f t="shared" si="3"/>
        <v>995</v>
      </c>
      <c r="D15" s="140">
        <f t="shared" si="4"/>
        <v>948</v>
      </c>
      <c r="E15" s="140">
        <f t="shared" si="5"/>
        <v>47</v>
      </c>
      <c r="F15" s="150">
        <f t="shared" si="6"/>
        <v>634</v>
      </c>
      <c r="G15" s="150">
        <v>604</v>
      </c>
      <c r="H15" s="150">
        <v>30</v>
      </c>
      <c r="I15" s="150">
        <f t="shared" si="7"/>
        <v>361</v>
      </c>
      <c r="J15" s="140">
        <v>344</v>
      </c>
      <c r="K15" s="140">
        <v>17</v>
      </c>
      <c r="L15" s="96"/>
      <c r="M15" s="100"/>
      <c r="N15" s="100"/>
    </row>
    <row r="16" spans="1:19" s="71" customFormat="1" ht="18" customHeight="1" x14ac:dyDescent="0.25">
      <c r="A16" s="162">
        <v>5</v>
      </c>
      <c r="B16" s="142" t="s">
        <v>61</v>
      </c>
      <c r="C16" s="140">
        <f t="shared" si="3"/>
        <v>1531</v>
      </c>
      <c r="D16" s="140">
        <f t="shared" si="4"/>
        <v>1459</v>
      </c>
      <c r="E16" s="140">
        <f t="shared" si="5"/>
        <v>72</v>
      </c>
      <c r="F16" s="150">
        <f t="shared" si="6"/>
        <v>975</v>
      </c>
      <c r="G16" s="150">
        <v>929</v>
      </c>
      <c r="H16" s="150">
        <v>46</v>
      </c>
      <c r="I16" s="150">
        <f t="shared" si="7"/>
        <v>556</v>
      </c>
      <c r="J16" s="140">
        <v>530</v>
      </c>
      <c r="K16" s="140">
        <v>26</v>
      </c>
      <c r="L16" s="96"/>
      <c r="M16" s="100"/>
      <c r="N16" s="100"/>
    </row>
    <row r="17" spans="1:14" s="71" customFormat="1" ht="18" customHeight="1" x14ac:dyDescent="0.25">
      <c r="A17" s="162">
        <v>6</v>
      </c>
      <c r="B17" s="142" t="s">
        <v>62</v>
      </c>
      <c r="C17" s="140">
        <f t="shared" si="3"/>
        <v>995</v>
      </c>
      <c r="D17" s="140">
        <f t="shared" si="4"/>
        <v>948</v>
      </c>
      <c r="E17" s="140">
        <f t="shared" si="5"/>
        <v>47</v>
      </c>
      <c r="F17" s="150">
        <f t="shared" si="6"/>
        <v>634</v>
      </c>
      <c r="G17" s="150">
        <v>604</v>
      </c>
      <c r="H17" s="150">
        <v>30</v>
      </c>
      <c r="I17" s="150">
        <f t="shared" si="7"/>
        <v>361</v>
      </c>
      <c r="J17" s="140">
        <v>344</v>
      </c>
      <c r="K17" s="140">
        <v>17</v>
      </c>
      <c r="L17" s="96"/>
      <c r="M17" s="100"/>
      <c r="N17" s="100"/>
    </row>
    <row r="18" spans="1:14" s="71" customFormat="1" ht="18" customHeight="1" x14ac:dyDescent="0.25">
      <c r="A18" s="162">
        <v>7</v>
      </c>
      <c r="B18" s="142" t="s">
        <v>63</v>
      </c>
      <c r="C18" s="140">
        <f t="shared" si="3"/>
        <v>1274</v>
      </c>
      <c r="D18" s="140">
        <f t="shared" si="4"/>
        <v>1213</v>
      </c>
      <c r="E18" s="140">
        <f t="shared" si="5"/>
        <v>61</v>
      </c>
      <c r="F18" s="150">
        <f t="shared" si="6"/>
        <v>812</v>
      </c>
      <c r="G18" s="150">
        <v>773</v>
      </c>
      <c r="H18" s="150">
        <v>39</v>
      </c>
      <c r="I18" s="150">
        <f t="shared" si="7"/>
        <v>462</v>
      </c>
      <c r="J18" s="140">
        <v>440</v>
      </c>
      <c r="K18" s="140">
        <v>22</v>
      </c>
      <c r="L18" s="96"/>
      <c r="M18" s="100"/>
      <c r="N18" s="100"/>
    </row>
    <row r="19" spans="1:14" s="71" customFormat="1" ht="18" customHeight="1" x14ac:dyDescent="0.25">
      <c r="A19" s="164">
        <v>8</v>
      </c>
      <c r="B19" s="144" t="s">
        <v>64</v>
      </c>
      <c r="C19" s="145">
        <f t="shared" si="3"/>
        <v>20</v>
      </c>
      <c r="D19" s="151">
        <f t="shared" si="4"/>
        <v>19</v>
      </c>
      <c r="E19" s="151">
        <f t="shared" si="5"/>
        <v>1</v>
      </c>
      <c r="F19" s="151">
        <f t="shared" si="6"/>
        <v>13</v>
      </c>
      <c r="G19" s="151">
        <v>12</v>
      </c>
      <c r="H19" s="151">
        <v>1</v>
      </c>
      <c r="I19" s="151">
        <f t="shared" si="7"/>
        <v>7</v>
      </c>
      <c r="J19" s="145">
        <v>7</v>
      </c>
      <c r="K19" s="145">
        <v>0</v>
      </c>
      <c r="L19" s="96"/>
      <c r="M19" s="100"/>
      <c r="N19" s="100"/>
    </row>
    <row r="20" spans="1:14" ht="16.5" customHeight="1" x14ac:dyDescent="0.25"/>
    <row r="21" spans="1:14" ht="16.5" customHeight="1" x14ac:dyDescent="0.25"/>
    <row r="22" spans="1:14" ht="15.75" customHeight="1" x14ac:dyDescent="0.25"/>
    <row r="24" spans="1:14" ht="16.5" customHeight="1" x14ac:dyDescent="0.25"/>
    <row r="27" spans="1:14" ht="16.5" customHeight="1" x14ac:dyDescent="0.25"/>
  </sheetData>
  <mergeCells count="19">
    <mergeCell ref="A1:K1"/>
    <mergeCell ref="A2:K2"/>
    <mergeCell ref="I3:K3"/>
    <mergeCell ref="A4:A7"/>
    <mergeCell ref="B4:B7"/>
    <mergeCell ref="C4:E5"/>
    <mergeCell ref="F4:K4"/>
    <mergeCell ref="F5:H5"/>
    <mergeCell ref="I5:K5"/>
    <mergeCell ref="I6:I7"/>
    <mergeCell ref="J6:K6"/>
    <mergeCell ref="F3:H3"/>
    <mergeCell ref="O5:S5"/>
    <mergeCell ref="C6:C7"/>
    <mergeCell ref="D6:E6"/>
    <mergeCell ref="F6:F7"/>
    <mergeCell ref="G6:H6"/>
    <mergeCell ref="O6:O7"/>
    <mergeCell ref="P6:Q6"/>
  </mergeCells>
  <pageMargins left="0.9" right="0.45" top="0.72" bottom="0.74803149606299202" header="0.39370078740157499" footer="0.31496062992126"/>
  <pageSetup paperSize="9" scale="109" firstPageNumber="11" fitToHeight="0" orientation="landscape" r:id="rId1"/>
  <headerFooter>
    <oddHeader>&amp;RBiểu 4.7</oddHead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A8040F126D0B4B4DB83E10593CC9657E" ma:contentTypeVersion="2" ma:contentTypeDescription="Create a new document." ma:contentTypeScope="" ma:versionID="bc865b4f45415bd6d9edb59b6d820544">
  <xsd:schema xmlns:xsd="http://www.w3.org/2001/XMLSchema" xmlns:xs="http://www.w3.org/2001/XMLSchema" xmlns:p="http://schemas.microsoft.com/office/2006/metadata/properties" xmlns:ns2="24e12227-0b0d-4b23-9586-977e009500b0" xmlns:ns3="ae4e42cd-c673-4541-a17d-d353a4125f5e" targetNamespace="http://schemas.microsoft.com/office/2006/metadata/properties" ma:root="true" ma:fieldsID="0acf8286736a2877a680aa0849ebe948" ns2:_="" ns3:_="">
    <xsd:import namespace="24e12227-0b0d-4b23-9586-977e009500b0"/>
    <xsd:import namespace="ae4e42cd-c673-4541-a17d-d353a4125f5e"/>
    <xsd:element name="properties">
      <xsd:complexType>
        <xsd:sequence>
          <xsd:element name="documentManagement">
            <xsd:complexType>
              <xsd:all>
                <xsd:element ref="ns2:MaTinBai" minOccurs="0"/>
                <xsd:element ref="ns2:KieuTepTi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e12227-0b0d-4b23-9586-977e009500b0" elementFormDefault="qualified">
    <xsd:import namespace="http://schemas.microsoft.com/office/2006/documentManagement/types"/>
    <xsd:import namespace="http://schemas.microsoft.com/office/infopath/2007/PartnerControls"/>
    <xsd:element name="MaTinBai" ma:index="8" nillable="true" ma:displayName="MaTinBai" ma:internalName="MaTinBai">
      <xsd:simpleType>
        <xsd:restriction base="dms:Text">
          <xsd:maxLength value="255"/>
        </xsd:restriction>
      </xsd:simpleType>
    </xsd:element>
    <xsd:element name="KieuTepTin" ma:index="9" nillable="true" ma:displayName="KieuTepTin" ma:default="Tài liệu đính kèm" ma:format="Dropdown" ma:internalName="KieuTepTin">
      <xsd:simpleType>
        <xsd:restriction base="dms:Choice">
          <xsd:enumeration value="Tài liệu đính kèm"/>
          <xsd:enumeration value="Tài liệu"/>
          <xsd:enumeration value="Khác"/>
        </xsd:restriction>
      </xsd:simpleType>
    </xsd:element>
  </xsd:schema>
  <xsd:schema xmlns:xsd="http://www.w3.org/2001/XMLSchema" xmlns:xs="http://www.w3.org/2001/XMLSchema" xmlns:dms="http://schemas.microsoft.com/office/2006/documentManagement/types" xmlns:pc="http://schemas.microsoft.com/office/infopath/2007/PartnerControls" targetNamespace="ae4e42cd-c673-4541-a17d-d353a4125f5e"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KieuTepTin xmlns="24e12227-0b0d-4b23-9586-977e009500b0">Tài liệu đính kèm</KieuTepTin>
    <MaTinBai xmlns="24e12227-0b0d-4b23-9586-977e009500b0">1a23b7dbfd31595b</MaTinBai>
    <_dlc_DocId xmlns="ae4e42cd-c673-4541-a17d-d353a4125f5e">DDYPFUVZ5X6F-6-4228</_dlc_DocId>
    <_dlc_DocIdUrl xmlns="ae4e42cd-c673-4541-a17d-d353a4125f5e">
      <Url>https://dbdc.backan.gov.vn/_layouts/15/DocIdRedir.aspx?ID=DDYPFUVZ5X6F-6-4228</Url>
      <Description>DDYPFUVZ5X6F-6-4228</Description>
    </_dlc_DocIdUrl>
  </documentManagement>
</p:properties>
</file>

<file path=customXml/itemProps1.xml><?xml version="1.0" encoding="utf-8"?>
<ds:datastoreItem xmlns:ds="http://schemas.openxmlformats.org/officeDocument/2006/customXml" ds:itemID="{14119F27-2754-491E-855D-19F09B4FD353}"/>
</file>

<file path=customXml/itemProps2.xml><?xml version="1.0" encoding="utf-8"?>
<ds:datastoreItem xmlns:ds="http://schemas.openxmlformats.org/officeDocument/2006/customXml" ds:itemID="{E45EA98D-6C06-442F-B692-BFDE89647B9C}"/>
</file>

<file path=customXml/itemProps3.xml><?xml version="1.0" encoding="utf-8"?>
<ds:datastoreItem xmlns:ds="http://schemas.openxmlformats.org/officeDocument/2006/customXml" ds:itemID="{909C07CC-2CEC-4172-A8E7-7DB851B40CF4}"/>
</file>

<file path=customXml/itemProps4.xml><?xml version="1.0" encoding="utf-8"?>
<ds:datastoreItem xmlns:ds="http://schemas.openxmlformats.org/officeDocument/2006/customXml" ds:itemID="{1CA0800B-515A-4D2D-AE27-CAA52EA7B7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Biểu 03</vt:lpstr>
      <vt:lpstr>Biểu 04</vt:lpstr>
      <vt:lpstr>Biểu 4.1</vt:lpstr>
      <vt:lpstr>Biểu 4.2</vt:lpstr>
      <vt:lpstr>Biểu 4.3</vt:lpstr>
      <vt:lpstr>Biểu 4.4</vt:lpstr>
      <vt:lpstr>Biểu 4.5</vt:lpstr>
      <vt:lpstr>Biểu 4.6</vt:lpstr>
      <vt:lpstr>Biểu 4.7</vt:lpstr>
      <vt:lpstr>Biểu 4.8</vt:lpstr>
      <vt:lpstr>Biểu 4.9</vt:lpstr>
      <vt:lpstr>'Biểu 04'!Print_Area</vt:lpstr>
      <vt:lpstr>'Biểu 4.1'!Print_Area</vt:lpstr>
      <vt:lpstr>'Biểu 4.2'!Print_Area</vt:lpstr>
      <vt:lpstr>'Biểu 4.5'!Print_Area</vt:lpstr>
      <vt:lpstr>'Biểu 4.6'!Print_Area</vt:lpstr>
      <vt:lpstr>'Biểu 4.7'!Print_Area</vt:lpstr>
      <vt:lpstr>'Biểu 4.8'!Print_Area</vt:lpstr>
      <vt:lpstr>'Biểu 03'!Print_Titles</vt:lpstr>
      <vt:lpstr>'Biểu 04'!Print_Titles</vt:lpstr>
      <vt:lpstr>'Biểu 4.4'!Print_Titles</vt:lpstr>
      <vt:lpstr>'Biểu 4.9'!Print_Titles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vinhhanh</dc:creator>
  <cp:lastModifiedBy>Admin</cp:lastModifiedBy>
  <cp:lastPrinted>2022-07-08T01:43:00Z</cp:lastPrinted>
  <dcterms:created xsi:type="dcterms:W3CDTF">2022-06-21T06:31:59Z</dcterms:created>
  <dcterms:modified xsi:type="dcterms:W3CDTF">2022-07-11T08:28:08Z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0x010100A8040F126D0B4B4DB83E10593CC9657E</vt:lpwstr>
  </property>
  <property fmtid="{D5CDD505-2E9C-101B-9397-08002B2CF9AE}" pid="3" name="_dlc_DocIdItemGuid">
    <vt:lpwstr>eba2092b-8652-42a1-9472-c3c75f81e2c0</vt:lpwstr>
  </property>
</Properties>
</file>